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User files\Desktop\darbo užmokesčio dokumentai\"/>
    </mc:Choice>
  </mc:AlternateContent>
  <xr:revisionPtr revIDLastSave="0" documentId="13_ncr:1_{ED007F89-63D1-4D8E-8DD2-0D15D2C8C581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2021-06-01" sheetId="1" state="hidden" r:id="rId1"/>
    <sheet name="viešinimas" sheetId="5" r:id="rId2"/>
    <sheet name="kopija" sheetId="2" state="hidden" r:id="rId3"/>
  </sheets>
  <definedNames>
    <definedName name="_xlnm._FilterDatabase" localSheetId="1" hidden="1">viešinimas!$I$1:$O$30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5" i="5" l="1"/>
  <c r="E45" i="5"/>
  <c r="I116" i="1" l="1"/>
  <c r="D95" i="1" l="1"/>
  <c r="D116" i="1"/>
  <c r="G103" i="1" l="1"/>
  <c r="G9" i="1"/>
  <c r="G57" i="1" l="1"/>
  <c r="G115" i="2"/>
  <c r="G103" i="2"/>
  <c r="H103" i="2" s="1"/>
  <c r="G102" i="2"/>
  <c r="H102" i="2" s="1"/>
  <c r="G101" i="2"/>
  <c r="G100" i="2"/>
  <c r="H100" i="2" s="1"/>
  <c r="G99" i="2"/>
  <c r="G98" i="2"/>
  <c r="H98" i="2" s="1"/>
  <c r="G97" i="2"/>
  <c r="H97" i="2" s="1"/>
  <c r="G96" i="2"/>
  <c r="D95" i="2"/>
  <c r="D116" i="2" s="1"/>
  <c r="C95" i="2"/>
  <c r="C116" i="2" s="1"/>
  <c r="G94" i="2"/>
  <c r="H94" i="2" s="1"/>
  <c r="G93" i="2"/>
  <c r="H93" i="2" s="1"/>
  <c r="G92" i="2"/>
  <c r="H92" i="2" s="1"/>
  <c r="G91" i="2"/>
  <c r="H91" i="2" s="1"/>
  <c r="G90" i="2"/>
  <c r="H90" i="2" s="1"/>
  <c r="G89" i="2"/>
  <c r="G88" i="2"/>
  <c r="H88" i="2" s="1"/>
  <c r="G87" i="2"/>
  <c r="H87" i="2" s="1"/>
  <c r="G86" i="2"/>
  <c r="G85" i="2"/>
  <c r="H85" i="2" s="1"/>
  <c r="G84" i="2"/>
  <c r="H84" i="2" s="1"/>
  <c r="G83" i="2"/>
  <c r="G82" i="2"/>
  <c r="G80" i="2"/>
  <c r="H80" i="2" s="1"/>
  <c r="G79" i="2"/>
  <c r="H79" i="2" s="1"/>
  <c r="G78" i="2"/>
  <c r="H78" i="2" s="1"/>
  <c r="G77" i="2"/>
  <c r="H77" i="2" s="1"/>
  <c r="G76" i="2"/>
  <c r="H76" i="2" s="1"/>
  <c r="G75" i="2"/>
  <c r="H75" i="2" s="1"/>
  <c r="G74" i="2"/>
  <c r="H74" i="2" s="1"/>
  <c r="G73" i="2"/>
  <c r="H73" i="2" s="1"/>
  <c r="G72" i="2"/>
  <c r="G71" i="2"/>
  <c r="H71" i="2" s="1"/>
  <c r="G70" i="2"/>
  <c r="G69" i="2"/>
  <c r="H69" i="2" s="1"/>
  <c r="G68" i="2"/>
  <c r="H68" i="2" s="1"/>
  <c r="G67" i="2"/>
  <c r="G66" i="2"/>
  <c r="H66" i="2" s="1"/>
  <c r="G65" i="2"/>
  <c r="G64" i="2"/>
  <c r="H64" i="2" s="1"/>
  <c r="G63" i="2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G54" i="2"/>
  <c r="G53" i="2"/>
  <c r="G52" i="2"/>
  <c r="G51" i="2"/>
  <c r="G49" i="2"/>
  <c r="H49" i="2" s="1"/>
  <c r="G48" i="2"/>
  <c r="G47" i="2"/>
  <c r="H47" i="2" s="1"/>
  <c r="G46" i="2"/>
  <c r="H46" i="2" s="1"/>
  <c r="G45" i="2"/>
  <c r="H45" i="2" s="1"/>
  <c r="G44" i="2"/>
  <c r="H44" i="2" s="1"/>
  <c r="G43" i="2"/>
  <c r="H43" i="2" s="1"/>
  <c r="G42" i="2"/>
  <c r="G41" i="2"/>
  <c r="H41" i="2" s="1"/>
  <c r="G39" i="2"/>
  <c r="H39" i="2" s="1"/>
  <c r="G38" i="2"/>
  <c r="H38" i="2" s="1"/>
  <c r="G37" i="2"/>
  <c r="G36" i="2"/>
  <c r="H36" i="2" s="1"/>
  <c r="G35" i="2"/>
  <c r="H35" i="2" s="1"/>
  <c r="G34" i="2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G26" i="2"/>
  <c r="G25" i="2"/>
  <c r="G24" i="2"/>
  <c r="G23" i="2"/>
  <c r="G22" i="2"/>
  <c r="G20" i="2"/>
  <c r="G19" i="2"/>
  <c r="G18" i="2"/>
  <c r="G17" i="2"/>
  <c r="H17" i="2" s="1"/>
  <c r="G16" i="2"/>
  <c r="G15" i="2"/>
  <c r="G14" i="2"/>
  <c r="G12" i="2"/>
  <c r="H12" i="2" s="1"/>
  <c r="G11" i="2"/>
  <c r="H11" i="2" s="1"/>
  <c r="G8" i="2"/>
  <c r="G7" i="2"/>
  <c r="H7" i="2" s="1"/>
  <c r="G6" i="2"/>
  <c r="G5" i="2"/>
  <c r="H5" i="2" s="1"/>
  <c r="C95" i="1"/>
  <c r="C116" i="1" s="1"/>
  <c r="G102" i="1"/>
  <c r="H102" i="1" s="1"/>
  <c r="G101" i="1"/>
  <c r="G100" i="1"/>
  <c r="H100" i="1" s="1"/>
  <c r="G99" i="1"/>
  <c r="G98" i="1"/>
  <c r="H98" i="1" s="1"/>
  <c r="G97" i="1"/>
  <c r="H97" i="1" s="1"/>
  <c r="G96" i="1"/>
  <c r="G94" i="1"/>
  <c r="H94" i="1" s="1"/>
  <c r="G93" i="1"/>
  <c r="H93" i="1" s="1"/>
  <c r="G92" i="1"/>
  <c r="H92" i="1" s="1"/>
  <c r="G91" i="1"/>
  <c r="H91" i="1" s="1"/>
  <c r="G90" i="1"/>
  <c r="H90" i="1" s="1"/>
  <c r="G89" i="1"/>
  <c r="G88" i="1"/>
  <c r="H88" i="1" s="1"/>
  <c r="G87" i="1"/>
  <c r="H87" i="1" s="1"/>
  <c r="G86" i="1"/>
  <c r="G85" i="1"/>
  <c r="H85" i="1" s="1"/>
  <c r="G84" i="1"/>
  <c r="H84" i="1" s="1"/>
  <c r="G83" i="1"/>
  <c r="G82" i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G71" i="1"/>
  <c r="H71" i="1" s="1"/>
  <c r="G70" i="1"/>
  <c r="G69" i="1"/>
  <c r="H69" i="1" s="1"/>
  <c r="G68" i="1"/>
  <c r="H68" i="1" s="1"/>
  <c r="G67" i="1"/>
  <c r="G66" i="1"/>
  <c r="G65" i="1"/>
  <c r="G64" i="1"/>
  <c r="H64" i="1" s="1"/>
  <c r="G63" i="1"/>
  <c r="G61" i="1"/>
  <c r="H61" i="1" s="1"/>
  <c r="G60" i="1"/>
  <c r="H60" i="1" s="1"/>
  <c r="G59" i="1"/>
  <c r="H59" i="1" s="1"/>
  <c r="G58" i="1"/>
  <c r="H58" i="1" s="1"/>
  <c r="G56" i="1"/>
  <c r="H56" i="1" s="1"/>
  <c r="G55" i="1"/>
  <c r="G54" i="1"/>
  <c r="G53" i="1"/>
  <c r="G52" i="1"/>
  <c r="G51" i="1"/>
  <c r="G49" i="1"/>
  <c r="H49" i="1" s="1"/>
  <c r="G48" i="1"/>
  <c r="G47" i="1"/>
  <c r="G46" i="1"/>
  <c r="G45" i="1"/>
  <c r="G44" i="1"/>
  <c r="H44" i="1" s="1"/>
  <c r="G43" i="1"/>
  <c r="H43" i="1" s="1"/>
  <c r="G42" i="1"/>
  <c r="G41" i="1"/>
  <c r="G39" i="1"/>
  <c r="H39" i="1" s="1"/>
  <c r="G38" i="1"/>
  <c r="H38" i="1" s="1"/>
  <c r="G37" i="1"/>
  <c r="G36" i="1"/>
  <c r="H36" i="1" s="1"/>
  <c r="G35" i="1"/>
  <c r="H35" i="1" s="1"/>
  <c r="G34" i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G26" i="1"/>
  <c r="G25" i="1"/>
  <c r="G24" i="1"/>
  <c r="G23" i="1"/>
  <c r="G22" i="1"/>
  <c r="G20" i="1"/>
  <c r="G19" i="1"/>
  <c r="G18" i="1"/>
  <c r="G17" i="1"/>
  <c r="H17" i="1" s="1"/>
  <c r="G16" i="1"/>
  <c r="G15" i="1"/>
  <c r="G14" i="1"/>
  <c r="G12" i="1"/>
  <c r="H12" i="1" s="1"/>
  <c r="G11" i="1"/>
  <c r="H11" i="1" s="1"/>
  <c r="G8" i="1"/>
  <c r="G7" i="1"/>
  <c r="G6" i="1"/>
  <c r="G5" i="1"/>
  <c r="H5" i="1" s="1"/>
  <c r="H7" i="1" l="1"/>
  <c r="G118" i="1"/>
  <c r="G116" i="1"/>
  <c r="H116" i="1"/>
  <c r="G117" i="1" l="1"/>
  <c r="G119" i="1" s="1"/>
</calcChain>
</file>

<file path=xl/sharedStrings.xml><?xml version="1.0" encoding="utf-8"?>
<sst xmlns="http://schemas.openxmlformats.org/spreadsheetml/2006/main" count="843" uniqueCount="331">
  <si>
    <t>Specialistas inžinerinių tinklų priežiūrai ir remontui</t>
  </si>
  <si>
    <t>Tinklo administratorius</t>
  </si>
  <si>
    <t>Kompiuterinių sistemų inžinierius</t>
  </si>
  <si>
    <t>Inžinierius programuotojas</t>
  </si>
  <si>
    <t>Restauratorius</t>
  </si>
  <si>
    <t>INFORMACINIŲ IŠTEKLIŲ VALDYMO SKYRIUS</t>
  </si>
  <si>
    <t>Vyresn. bibliotekininkas</t>
  </si>
  <si>
    <t>Vyr. bibliotekininkas</t>
  </si>
  <si>
    <t xml:space="preserve">Vyr. bibliotekininkas-metodininkas </t>
  </si>
  <si>
    <t>REGIONO BIBLIOTEKŲ STRATEGINĖS PLĖTROS SKYRIUS</t>
  </si>
  <si>
    <t>Administratorius</t>
  </si>
  <si>
    <t>Direktoriaus pavaduotojas kultūrinei veiklai</t>
  </si>
  <si>
    <t xml:space="preserve">Direktorius </t>
  </si>
  <si>
    <t>Struktūrinio padalinio pavadinimas/pareigybė</t>
  </si>
  <si>
    <t>Eil.Nr</t>
  </si>
  <si>
    <t>Vadovas</t>
  </si>
  <si>
    <t>_______________</t>
  </si>
  <si>
    <t>(vardas ir pavardė)</t>
  </si>
  <si>
    <t xml:space="preserve">        </t>
  </si>
  <si>
    <t>(parašas)</t>
  </si>
  <si>
    <t>(data)</t>
  </si>
  <si>
    <t>BENDRŲJŲ REIKALŲ SKYRIUS</t>
  </si>
  <si>
    <t>Elektrikas</t>
  </si>
  <si>
    <t>Informacinių sistemų vyr. inžinierius</t>
  </si>
  <si>
    <r>
      <t xml:space="preserve">Panevėžio apskrities Gabrielės Petkevičaitės-Bitės viešosios bibliotekos struktūra </t>
    </r>
    <r>
      <rPr>
        <b/>
        <i/>
        <sz val="11"/>
        <rFont val="Arial"/>
        <family val="2"/>
        <charset val="186"/>
      </rPr>
      <t>(projektas)</t>
    </r>
  </si>
  <si>
    <t>Pastabos</t>
  </si>
  <si>
    <t>Projektų vadovas</t>
  </si>
  <si>
    <t xml:space="preserve">Vyresn. bibliotekininkas </t>
  </si>
  <si>
    <t xml:space="preserve">Vyr. bibliotekininkas </t>
  </si>
  <si>
    <t>KOMUNIKACIJOS IR KULTŪROS VADYBOS SKYRIUS</t>
  </si>
  <si>
    <t xml:space="preserve">Vyresn. bibliografas </t>
  </si>
  <si>
    <t>Tyrėjas</t>
  </si>
  <si>
    <t xml:space="preserve">Vyresn.bibliotekininkas </t>
  </si>
  <si>
    <t>Skaitmeninimo veiklų koordinatorius</t>
  </si>
  <si>
    <t>Skaitmenintojas</t>
  </si>
  <si>
    <t>Pareigybių skaičius</t>
  </si>
  <si>
    <t>Pervadinama esama Vyr. bibliotekininko pareigybė</t>
  </si>
  <si>
    <t>Pervadinama esama Kultūrinių renginių organizatoriaus pareigybė</t>
  </si>
  <si>
    <t>Pervadinama esama Kultūrinės veiklos vadybininko pareigybė</t>
  </si>
  <si>
    <t>Pervadinama esama Istoriko konsultanto pareigybė</t>
  </si>
  <si>
    <t>Steigiama nauja pareigybė vietoje naikinamos Regioninio skaitmeninimo skyriaus vedėjo pareigybės</t>
  </si>
  <si>
    <t>Steigiama nauja pareigybė vietoje naikinamos IT skyriaus vedėjo pareigybės</t>
  </si>
  <si>
    <t>darbo sutartis 0,5 etato</t>
  </si>
  <si>
    <t>Pervadinama esama Sargo pareigybė</t>
  </si>
  <si>
    <t>Pervadinama esama Darbininko pareigybė</t>
  </si>
  <si>
    <t>Skyriaus vadovas</t>
  </si>
  <si>
    <t>Steigiama nauja pareigybė vietoje Rūbininko pareigybės Ūkio skyriuje</t>
  </si>
  <si>
    <t xml:space="preserve">Atkeliama pareigybė iš Kultūrinių renginių ir leidybos skyriaus, pervadinama vietoje Kultūrinių renginių vadybininko pareigybės </t>
  </si>
  <si>
    <t xml:space="preserve">Perkeliama pareigybė iš KKPSS, pervadinama vietoje Vyresn. bibliografo pareigybės </t>
  </si>
  <si>
    <t>KULTŪROS PAVELDO TYRINĖJIMO IR SKAITMENINIMO SKYRIUS</t>
  </si>
  <si>
    <t>Pervadinama esama Vyr. metodininko pareigybė</t>
  </si>
  <si>
    <t>Pervadinama esama Vyresn. bibliotekininko pareigybė</t>
  </si>
  <si>
    <t>Vyriausias metodininkas</t>
  </si>
  <si>
    <r>
      <t>Vyr. bibliotekininkas-metodininkas</t>
    </r>
    <r>
      <rPr>
        <sz val="8"/>
        <color rgb="FFFF0000"/>
        <rFont val="Arial"/>
        <family val="2"/>
        <charset val="186"/>
      </rPr>
      <t xml:space="preserve"> </t>
    </r>
  </si>
  <si>
    <t>Suaugusiųjų švietimo koordinatorius</t>
  </si>
  <si>
    <t>Projektų koordinatorius</t>
  </si>
  <si>
    <t xml:space="preserve">Komunikacijos koordinatorius </t>
  </si>
  <si>
    <t xml:space="preserve">Komunikacijos specialistas </t>
  </si>
  <si>
    <t>Komunikacijos specialistas</t>
  </si>
  <si>
    <t xml:space="preserve">Dizaineris-maketuotojas </t>
  </si>
  <si>
    <t>Kultūrinės veiklos vadybininkas</t>
  </si>
  <si>
    <t>Kultūros projektų vadovas</t>
  </si>
  <si>
    <t>Kultūrinės veiklos organizatorius</t>
  </si>
  <si>
    <t>Vyresn. bibliotekininkas-metodininkas</t>
  </si>
  <si>
    <t>Edukacijų koordinatorius</t>
  </si>
  <si>
    <t>Edukatorius</t>
  </si>
  <si>
    <t>Veiklų jaunimui organizatorius</t>
  </si>
  <si>
    <t>Vairuotojas</t>
  </si>
  <si>
    <t>Valytojas</t>
  </si>
  <si>
    <t>Vyr. bibliotekininkas-metodininkas</t>
  </si>
  <si>
    <t>Multimedijų technologijų specialistas</t>
  </si>
  <si>
    <t xml:space="preserve">Valytojas </t>
  </si>
  <si>
    <t xml:space="preserve">Apsaugos darbuotojas </t>
  </si>
  <si>
    <t>Teritorijos prižiūrėtojas-darbininkas</t>
  </si>
  <si>
    <t xml:space="preserve">Pervadinama Kultūrinių renginių organizatorius </t>
  </si>
  <si>
    <t xml:space="preserve">Multimedijų technologijų specialistas </t>
  </si>
  <si>
    <t>Steigiama nauja pareigybė vietoje laisvos Sargo pareigybės, darbo sutartis 0,5 etato</t>
  </si>
  <si>
    <t>su metodine funkcija</t>
  </si>
  <si>
    <t>Steigiama nauja pareigybė vietoje naikinamos Direktoriaus pavaduotojo veiklos aprūpinimui pareigybės</t>
  </si>
  <si>
    <t>Vyr. specialistas viešiesiems pirkimams</t>
  </si>
  <si>
    <t>Pervadinama esama Skyriaus vedėjo pareigybė</t>
  </si>
  <si>
    <t>Pervadinama esama Vyresn. metodininko pareigybė</t>
  </si>
  <si>
    <t>Pervadinamas (buvo Vartotojų aptarnavimo skyrius)</t>
  </si>
  <si>
    <t>SKAITYTOJŲ APTARNAVIMO SKYRIUS</t>
  </si>
  <si>
    <t>Pervadinama esama Vyr. bibliotekininko-metodininko pareigybė</t>
  </si>
  <si>
    <t>Pervadinama esama Vyresn. bibliotekininko-metodininko pareigybė</t>
  </si>
  <si>
    <t xml:space="preserve">Atkeliama pareigybė iš Vartotojų aptarnavimo skyriaus, pervadinama vietoje Vyr. bibliotekininko pareigybės </t>
  </si>
  <si>
    <t>Pervadinama esama Dailininko pareigybė, perkeliama iš IIVS</t>
  </si>
  <si>
    <t xml:space="preserve">Pervadinama iš esamos Redaktoriaus pareigybės </t>
  </si>
  <si>
    <t>Pervadinamas (buvo Vaikų literatūros skyrius), prijungiamos pareigybės, dirbančios su jaunimu</t>
  </si>
  <si>
    <t>Pervadinamas (buvo Kultūrinių renginių ir leidybos skyrius)</t>
  </si>
  <si>
    <t>Apjungiami buvę Krašto kultūros paveldo sklaidos ir Regioninis skaitmeninimo skyriai</t>
  </si>
  <si>
    <t>Pervadinama esama Vyresn. bibliografo pareigybė</t>
  </si>
  <si>
    <t>Pervadinama esama Vyresn. bibliotekininko-bibliografo pareigybė</t>
  </si>
  <si>
    <t>Apjungiami buvę Ūkio ir Informacinių technologijų skyriai</t>
  </si>
  <si>
    <t>Nauja pareigybė, steigiama vietoje naikinamos Valytojo pareigybės</t>
  </si>
  <si>
    <t>Vyr. buhalteris</t>
  </si>
  <si>
    <t>Buhalteris</t>
  </si>
  <si>
    <t>BUHALTERINĖS APSKAITOS SKYRIUS</t>
  </si>
  <si>
    <t>Teisininkas</t>
  </si>
  <si>
    <t>Nauja pareigybė vietoje Vyresn. bibliotekininko pareigybės IIV skyriuje</t>
  </si>
  <si>
    <t>Steigiama nauja pareigybė vietoje Ūkio skyriaus Rūbininko pareigybės, darbo sutartis 0,5 etato</t>
  </si>
  <si>
    <t>keičiasi pavadinimas, tikslinamos f-jos</t>
  </si>
  <si>
    <t>reikia naujo pareigybės aprašymo</t>
  </si>
  <si>
    <t>atnaujinti pareigybės formą</t>
  </si>
  <si>
    <t>Atnaujinti skyriaus nuostatus</t>
  </si>
  <si>
    <t>Sriubienė</t>
  </si>
  <si>
    <t>Diliūnaitė</t>
  </si>
  <si>
    <t>Užkurėlienė</t>
  </si>
  <si>
    <t>tikslinamos f-jos</t>
  </si>
  <si>
    <t>Švedienė</t>
  </si>
  <si>
    <t>Spietinienė</t>
  </si>
  <si>
    <t>Urbonavičienė</t>
  </si>
  <si>
    <t>Vida</t>
  </si>
  <si>
    <t>Gorskienė</t>
  </si>
  <si>
    <t>Kuliešienė</t>
  </si>
  <si>
    <t>Jarienė</t>
  </si>
  <si>
    <t>Paltarokienė</t>
  </si>
  <si>
    <t>Tvarkūnienė</t>
  </si>
  <si>
    <t>Medžiūnaitė</t>
  </si>
  <si>
    <t>Saladūnaitė</t>
  </si>
  <si>
    <t>Lapkutė</t>
  </si>
  <si>
    <t>Blauzdienė</t>
  </si>
  <si>
    <t>Laukaitienė</t>
  </si>
  <si>
    <t>Kirslienė</t>
  </si>
  <si>
    <t>Kaluinienė</t>
  </si>
  <si>
    <t>Styrienė</t>
  </si>
  <si>
    <t>Zimblienė</t>
  </si>
  <si>
    <t>Zaura</t>
  </si>
  <si>
    <t>keičiasi pavadinimas, pavaldumas, tikslinamos f-jos</t>
  </si>
  <si>
    <t>Banelytė</t>
  </si>
  <si>
    <t>Pesse</t>
  </si>
  <si>
    <t>Narbutė</t>
  </si>
  <si>
    <t>Stokienė</t>
  </si>
  <si>
    <t>Januševičienė</t>
  </si>
  <si>
    <t>Mikelevičiūtė</t>
  </si>
  <si>
    <t>Pažemeckaitė</t>
  </si>
  <si>
    <t>Simėnas</t>
  </si>
  <si>
    <t xml:space="preserve"> </t>
  </si>
  <si>
    <t>Klimavičius</t>
  </si>
  <si>
    <t>Mažylytė</t>
  </si>
  <si>
    <t>Brimonienė</t>
  </si>
  <si>
    <t>Marcinkevičienė</t>
  </si>
  <si>
    <t>Rimkūnienė</t>
  </si>
  <si>
    <t>Kučytė</t>
  </si>
  <si>
    <t>Černiūtė</t>
  </si>
  <si>
    <t>Veličkienė</t>
  </si>
  <si>
    <t>Dundulienė</t>
  </si>
  <si>
    <t>Ošlapienė</t>
  </si>
  <si>
    <t>Mikelinskaitė</t>
  </si>
  <si>
    <t>Grigaliūnienė</t>
  </si>
  <si>
    <t>Vienažindienė</t>
  </si>
  <si>
    <t>Peseckaitė</t>
  </si>
  <si>
    <t>Verbickienė</t>
  </si>
  <si>
    <t>Vyšniauskaitė</t>
  </si>
  <si>
    <t>Barzdenienė</t>
  </si>
  <si>
    <t>Grybienė</t>
  </si>
  <si>
    <t>Palionienė</t>
  </si>
  <si>
    <t>Prasevičienė</t>
  </si>
  <si>
    <t>Pliaškienė</t>
  </si>
  <si>
    <t>Pelenienė</t>
  </si>
  <si>
    <t>Žižiūnaitė</t>
  </si>
  <si>
    <t>Vasiliauskienė</t>
  </si>
  <si>
    <t>Sokolova</t>
  </si>
  <si>
    <t>Deveikienė</t>
  </si>
  <si>
    <t>Stankaitytė</t>
  </si>
  <si>
    <t>Charmanskienė</t>
  </si>
  <si>
    <t>Jakimovas</t>
  </si>
  <si>
    <t>Neimontas</t>
  </si>
  <si>
    <t>Garbauskas</t>
  </si>
  <si>
    <t>Skaržauskas</t>
  </si>
  <si>
    <t>Baltramiejūnas</t>
  </si>
  <si>
    <t>Mikalajūnas</t>
  </si>
  <si>
    <t>Štoda</t>
  </si>
  <si>
    <t>Lastakauskienė</t>
  </si>
  <si>
    <t>Jasinskaitė</t>
  </si>
  <si>
    <t>Tvarijonienė</t>
  </si>
  <si>
    <t>Liausienė</t>
  </si>
  <si>
    <t>Žiukienė</t>
  </si>
  <si>
    <t>Petrulis</t>
  </si>
  <si>
    <t>Svaldenis</t>
  </si>
  <si>
    <t>Bagdonas</t>
  </si>
  <si>
    <t>Kaluina</t>
  </si>
  <si>
    <t>Grabažius</t>
  </si>
  <si>
    <t>keičiasi pavadinimas, atnaujinti pareigybės formą</t>
  </si>
  <si>
    <t>Žmoginienė</t>
  </si>
  <si>
    <t>Paipolaitė</t>
  </si>
  <si>
    <t>Seibutienė</t>
  </si>
  <si>
    <t>Sirutienė</t>
  </si>
  <si>
    <t>Bugailiškienė</t>
  </si>
  <si>
    <t>Greiciūnienė</t>
  </si>
  <si>
    <t>Juzėnienė</t>
  </si>
  <si>
    <t>Girnienė</t>
  </si>
  <si>
    <t>Butkūnienė</t>
  </si>
  <si>
    <t>Janickienė</t>
  </si>
  <si>
    <t>Karpavičienė</t>
  </si>
  <si>
    <t>Lašaitė</t>
  </si>
  <si>
    <t>Kėvelaitienė</t>
  </si>
  <si>
    <t>Lukošiūnienė</t>
  </si>
  <si>
    <t>Kropas</t>
  </si>
  <si>
    <t>konkursas</t>
  </si>
  <si>
    <t>Leikienė</t>
  </si>
  <si>
    <t>ADMINISTRACIJA</t>
  </si>
  <si>
    <t>VAIKŲ IR JAUNIMO KULTŪRINĖS EDUKACIJOS SKYRIUS</t>
  </si>
  <si>
    <t>Vietoje esamos Kultūrinių renginių organizatoriaus pareigybė</t>
  </si>
  <si>
    <t>laisvas</t>
  </si>
  <si>
    <t>Etatų skaičius</t>
  </si>
  <si>
    <t>Vardas, pavardė</t>
  </si>
  <si>
    <t>Koeficientas</t>
  </si>
  <si>
    <t>Suma</t>
  </si>
  <si>
    <t>Kintama dalis</t>
  </si>
  <si>
    <t>Priedas</t>
  </si>
  <si>
    <t>Jurgita Bugailiškienė</t>
  </si>
  <si>
    <t>Audronė Palionienė</t>
  </si>
  <si>
    <t>Renata Sirutienė</t>
  </si>
  <si>
    <t>Santa Seibutienė</t>
  </si>
  <si>
    <t>Jūratė Žmoginienė</t>
  </si>
  <si>
    <t>Nelė Paipolaitė</t>
  </si>
  <si>
    <t>Ramunė Greiciūnienė</t>
  </si>
  <si>
    <t>Rūta Juzėnienė</t>
  </si>
  <si>
    <t>Irmina Girnienė</t>
  </si>
  <si>
    <t>Greta Diliūnaitė</t>
  </si>
  <si>
    <t>Laima Butkūnienė</t>
  </si>
  <si>
    <t>Janina Janickienė</t>
  </si>
  <si>
    <t>Jolanta Sriubienė</t>
  </si>
  <si>
    <t>Gitana Užkurelienė</t>
  </si>
  <si>
    <t>Toma Apynytė-Kirslienė</t>
  </si>
  <si>
    <t>Virginija Švedienė</t>
  </si>
  <si>
    <t>Ieva Spietinienė</t>
  </si>
  <si>
    <t>Birutė Urbonavičienė</t>
  </si>
  <si>
    <t>Vida Kuodytė</t>
  </si>
  <si>
    <t>Jolanta Gorskienė</t>
  </si>
  <si>
    <t>Audronė Lapkutė</t>
  </si>
  <si>
    <t>Nijolė Jarienė</t>
  </si>
  <si>
    <t>Violeta Paltarokienė</t>
  </si>
  <si>
    <t>Nomeda Tvarkūnienė</t>
  </si>
  <si>
    <t>Genovaitė Medžiūnaitė</t>
  </si>
  <si>
    <t>Albina Saladūnaitė</t>
  </si>
  <si>
    <t>Dovilė Kuleišienė</t>
  </si>
  <si>
    <t>Malvina Blauzdienė</t>
  </si>
  <si>
    <t>Rita Laukaitienė</t>
  </si>
  <si>
    <t>Šarūnė Leikienė</t>
  </si>
  <si>
    <t>Ona Kaluinienė</t>
  </si>
  <si>
    <t>Palmira Styrienė</t>
  </si>
  <si>
    <t>Malvina Zimblienė</t>
  </si>
  <si>
    <t>Giedrius Zaura</t>
  </si>
  <si>
    <t>Skirmantė Karpavičienė</t>
  </si>
  <si>
    <t>Monika Banelytė</t>
  </si>
  <si>
    <t>Megana Pesse</t>
  </si>
  <si>
    <t>Aušra Marija Narbutė</t>
  </si>
  <si>
    <t>Vilija Stokienė</t>
  </si>
  <si>
    <t>Milda Lašaitė</t>
  </si>
  <si>
    <t>Virginija Januševičienė</t>
  </si>
  <si>
    <t>Vida Mikelevičiūtė</t>
  </si>
  <si>
    <t>Elvyra Pažemeckaitė</t>
  </si>
  <si>
    <t>Arnoldas Simėnas</t>
  </si>
  <si>
    <t>Greta Kėvelaitienė</t>
  </si>
  <si>
    <t>Raimundas Klimavičius</t>
  </si>
  <si>
    <t>Ilona Mažylytė</t>
  </si>
  <si>
    <t>Sigita Marcinkevičienė</t>
  </si>
  <si>
    <t>Asta Rimkūnienė</t>
  </si>
  <si>
    <t>Aušra Veličkienė</t>
  </si>
  <si>
    <t>Loreta Dundulienė</t>
  </si>
  <si>
    <t>Rasa Ošlapienė</t>
  </si>
  <si>
    <t>Angelė Mikelinskaitė</t>
  </si>
  <si>
    <t>Regina Grigaliūnienė</t>
  </si>
  <si>
    <t>Ona Peseckaitė</t>
  </si>
  <si>
    <t>Inga Vienažindienė</t>
  </si>
  <si>
    <t>Loreta Černiūtė</t>
  </si>
  <si>
    <t>Rūta Kučytė</t>
  </si>
  <si>
    <t>Jovita Verbickienė</t>
  </si>
  <si>
    <t>Rasa Vyšniauskaitė</t>
  </si>
  <si>
    <t>Audronė Barzdenienė</t>
  </si>
  <si>
    <t>Renata Lukošiūnienė</t>
  </si>
  <si>
    <t>Edita Grybienė</t>
  </si>
  <si>
    <t>Greta Brimonienė</t>
  </si>
  <si>
    <t>Morta Palionienė</t>
  </si>
  <si>
    <t>Dalia Prasevičienė</t>
  </si>
  <si>
    <t>Vida Pliaškienė</t>
  </si>
  <si>
    <t>Dalia Pelenienė</t>
  </si>
  <si>
    <t>Jolanta Žižiūnaitė</t>
  </si>
  <si>
    <t>Regina Vasiliauskienė</t>
  </si>
  <si>
    <t>Lina Sokolova</t>
  </si>
  <si>
    <t>Elena Deveikienė</t>
  </si>
  <si>
    <t>Jurgita Stankaitytė</t>
  </si>
  <si>
    <t>Laima Charmanskienė</t>
  </si>
  <si>
    <t>Žilvinas Kropas</t>
  </si>
  <si>
    <t>Andrejus Jakimovas</t>
  </si>
  <si>
    <t>Aivaras Neimontas</t>
  </si>
  <si>
    <t>Dominykas Garbauskas</t>
  </si>
  <si>
    <t>Nerijus Skaržauskas</t>
  </si>
  <si>
    <t>Darijus Baltramiejūnas</t>
  </si>
  <si>
    <t>Gailutis Mikalajūnas</t>
  </si>
  <si>
    <t>Oksana Štoda</t>
  </si>
  <si>
    <t>min.</t>
  </si>
  <si>
    <t>Veronika Lastakauskienė</t>
  </si>
  <si>
    <t>Ramunė Jasinskaitė</t>
  </si>
  <si>
    <t>Vitalija Tvarijonienė</t>
  </si>
  <si>
    <t>Danguolė Liausienė</t>
  </si>
  <si>
    <t>Dalia Žiukienė</t>
  </si>
  <si>
    <t>Algimantas Petrulis</t>
  </si>
  <si>
    <t>Algimantas Svaldenis</t>
  </si>
  <si>
    <t>Antanas Bagdonas</t>
  </si>
  <si>
    <t>Jonas Kaluina</t>
  </si>
  <si>
    <t>Alfonsas Grabažius</t>
  </si>
  <si>
    <t>Eil.Nr.</t>
  </si>
  <si>
    <t>Spec.inžinerinių tinklų priežiūrai ir remontui</t>
  </si>
  <si>
    <t>atranka birželis</t>
  </si>
  <si>
    <t>laisvas iki metų galo</t>
  </si>
  <si>
    <t>atranka 2022</t>
  </si>
  <si>
    <t>konkursas birželis</t>
  </si>
  <si>
    <t>atranka rugsėjis</t>
  </si>
  <si>
    <t>Eugenijus Grigaliūnas</t>
  </si>
  <si>
    <t xml:space="preserve">Panevėžio apskrities Gabrielės Petkevičaitės-Bitės viešosios bibliotekos struktūra </t>
  </si>
  <si>
    <t>*</t>
  </si>
  <si>
    <t xml:space="preserve">laisvas   </t>
  </si>
  <si>
    <t>laisvi etatai</t>
  </si>
  <si>
    <t>Rasa Railaitė</t>
  </si>
  <si>
    <t xml:space="preserve">Eil. Nr. </t>
  </si>
  <si>
    <t>MMA</t>
  </si>
  <si>
    <t>Panevėžio apskrities Gabrielės Petkevičaitės - Bitės viešosios bibliotekos darbuotojų, dirbančių pagal darbo sutartis, vidutinis mėnesio darbo užmokestis
(įskaitant pareiginę algą, priedus bei priemokas) neatskaičius mokesčių (Eurais)</t>
  </si>
  <si>
    <t>Pareigybės pavadinimas</t>
  </si>
  <si>
    <t>Projektų kordinatorius</t>
  </si>
  <si>
    <t>Vyresn. bibliografas</t>
  </si>
  <si>
    <t xml:space="preserve">2021 m.
</t>
  </si>
  <si>
    <t>Darbuotojų skaičius</t>
  </si>
  <si>
    <t>2022 m.
(2 ketv.)</t>
  </si>
  <si>
    <t>Skaitmeninimo veiklų kordinatorius</t>
  </si>
  <si>
    <t>Komunikacijos kordinatorius</t>
  </si>
  <si>
    <t>Vyr. finansininkas</t>
  </si>
  <si>
    <t>Finansininkas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</si>
</sst>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  <charset val="186"/>
    </font>
    <font>
      <b/>
      <sz val="11"/>
      <color rgb="FF3F3F3F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7"/>
      <name val="Arial"/>
      <family val="2"/>
      <charset val="186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  <charset val="186"/>
    </font>
    <font>
      <b/>
      <sz val="12"/>
      <color rgb="FFFF0000"/>
      <name val="Arial"/>
      <family val="2"/>
      <charset val="186"/>
    </font>
    <font>
      <sz val="8"/>
      <color rgb="FFFF0000"/>
      <name val="Arial"/>
      <family val="2"/>
      <charset val="186"/>
    </font>
    <font>
      <b/>
      <i/>
      <sz val="11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0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8"/>
      <name val="Arial"/>
      <family val="2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trike/>
      <sz val="10"/>
      <color rgb="FFFF0000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5" xfId="0" applyFont="1" applyBorder="1"/>
    <xf numFmtId="0" fontId="3" fillId="3" borderId="5" xfId="0" applyFont="1" applyFill="1" applyBorder="1"/>
    <xf numFmtId="0" fontId="3" fillId="5" borderId="5" xfId="0" applyFont="1" applyFill="1" applyBorder="1"/>
    <xf numFmtId="0" fontId="3" fillId="0" borderId="0" xfId="0" applyFont="1" applyAlignment="1">
      <alignment wrapText="1"/>
    </xf>
    <xf numFmtId="14" fontId="8" fillId="0" borderId="0" xfId="0" applyNumberFormat="1" applyFont="1" applyAlignment="1">
      <alignment horizontal="center"/>
    </xf>
    <xf numFmtId="0" fontId="6" fillId="0" borderId="0" xfId="0" applyFont="1"/>
    <xf numFmtId="0" fontId="5" fillId="0" borderId="7" xfId="0" applyFont="1" applyBorder="1"/>
    <xf numFmtId="0" fontId="7" fillId="6" borderId="7" xfId="0" applyFont="1" applyFill="1" applyBorder="1"/>
    <xf numFmtId="0" fontId="5" fillId="4" borderId="7" xfId="0" applyFont="1" applyFill="1" applyBorder="1"/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shrinkToFit="1"/>
    </xf>
    <xf numFmtId="0" fontId="5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Fill="1" applyBorder="1"/>
    <xf numFmtId="0" fontId="7" fillId="3" borderId="7" xfId="0" applyFont="1" applyFill="1" applyBorder="1"/>
    <xf numFmtId="0" fontId="3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3" fillId="0" borderId="4" xfId="0" applyFont="1" applyBorder="1"/>
    <xf numFmtId="0" fontId="0" fillId="0" borderId="0" xfId="0" applyFill="1"/>
    <xf numFmtId="0" fontId="3" fillId="3" borderId="4" xfId="0" applyFont="1" applyFill="1" applyBorder="1"/>
    <xf numFmtId="0" fontId="3" fillId="0" borderId="4" xfId="0" applyFont="1" applyBorder="1" applyAlignment="1">
      <alignment vertical="center"/>
    </xf>
    <xf numFmtId="0" fontId="3" fillId="4" borderId="4" xfId="0" applyFont="1" applyFill="1" applyBorder="1"/>
    <xf numFmtId="0" fontId="3" fillId="4" borderId="4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wrapText="1" shrinkToFit="1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5" fillId="0" borderId="7" xfId="0" applyFont="1" applyFill="1" applyBorder="1"/>
    <xf numFmtId="0" fontId="3" fillId="0" borderId="4" xfId="0" applyFont="1" applyFill="1" applyBorder="1"/>
    <xf numFmtId="0" fontId="5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4" borderId="4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12" fillId="0" borderId="0" xfId="0" applyFont="1" applyFill="1"/>
    <xf numFmtId="0" fontId="3" fillId="7" borderId="4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wrapText="1"/>
    </xf>
    <xf numFmtId="0" fontId="5" fillId="9" borderId="7" xfId="0" applyFont="1" applyFill="1" applyBorder="1" applyAlignment="1">
      <alignment vertical="center"/>
    </xf>
    <xf numFmtId="0" fontId="5" fillId="9" borderId="7" xfId="0" applyFont="1" applyFill="1" applyBorder="1"/>
    <xf numFmtId="0" fontId="5" fillId="9" borderId="7" xfId="0" applyFont="1" applyFill="1" applyBorder="1" applyAlignment="1">
      <alignment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3" borderId="9" xfId="0" applyFont="1" applyFill="1" applyBorder="1" applyAlignment="1">
      <alignment horizontal="left" wrapText="1"/>
    </xf>
    <xf numFmtId="0" fontId="15" fillId="0" borderId="2" xfId="0" applyFont="1" applyBorder="1" applyAlignment="1">
      <alignment horizontal="center" vertical="center" wrapText="1"/>
    </xf>
    <xf numFmtId="0" fontId="15" fillId="2" borderId="3" xfId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3" borderId="10" xfId="0" applyFont="1" applyFill="1" applyBorder="1"/>
    <xf numFmtId="0" fontId="3" fillId="0" borderId="0" xfId="0" applyFont="1" applyBorder="1"/>
    <xf numFmtId="0" fontId="7" fillId="3" borderId="11" xfId="0" applyFont="1" applyFill="1" applyBorder="1"/>
    <xf numFmtId="0" fontId="2" fillId="3" borderId="12" xfId="0" applyFont="1" applyFill="1" applyBorder="1"/>
    <xf numFmtId="0" fontId="15" fillId="0" borderId="13" xfId="0" applyFont="1" applyBorder="1" applyAlignment="1">
      <alignment horizontal="center" vertical="center"/>
    </xf>
    <xf numFmtId="2" fontId="3" fillId="0" borderId="5" xfId="0" applyNumberFormat="1" applyFont="1" applyBorder="1"/>
    <xf numFmtId="0" fontId="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3" fillId="3" borderId="4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2" borderId="14" xfId="1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9" borderId="7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8" xfId="0" applyFont="1" applyFill="1" applyBorder="1" applyAlignment="1">
      <alignment horizontal="left" vertical="center" wrapText="1"/>
    </xf>
    <xf numFmtId="2" fontId="3" fillId="0" borderId="8" xfId="0" applyNumberFormat="1" applyFont="1" applyBorder="1" applyAlignment="1">
      <alignment horizontal="left" vertical="center" wrapText="1"/>
    </xf>
    <xf numFmtId="164" fontId="12" fillId="0" borderId="0" xfId="0" applyNumberFormat="1" applyFont="1" applyFill="1"/>
    <xf numFmtId="2" fontId="3" fillId="0" borderId="16" xfId="0" applyNumberFormat="1" applyFont="1" applyBorder="1" applyAlignment="1">
      <alignment horizontal="left" vertical="center" wrapText="1"/>
    </xf>
    <xf numFmtId="2" fontId="3" fillId="0" borderId="4" xfId="0" applyNumberFormat="1" applyFont="1" applyFill="1" applyBorder="1" applyAlignment="1">
      <alignment horizontal="left" vertical="center" wrapText="1"/>
    </xf>
    <xf numFmtId="2" fontId="3" fillId="0" borderId="16" xfId="0" applyNumberFormat="1" applyFont="1" applyFill="1" applyBorder="1" applyAlignment="1">
      <alignment horizontal="left" vertical="center" wrapText="1"/>
    </xf>
    <xf numFmtId="2" fontId="3" fillId="7" borderId="4" xfId="0" applyNumberFormat="1" applyFont="1" applyFill="1" applyBorder="1" applyAlignment="1">
      <alignment horizontal="left" vertical="center" wrapText="1"/>
    </xf>
    <xf numFmtId="2" fontId="3" fillId="7" borderId="16" xfId="0" applyNumberFormat="1" applyFont="1" applyFill="1" applyBorder="1" applyAlignment="1">
      <alignment horizontal="left" vertical="center" wrapText="1"/>
    </xf>
    <xf numFmtId="2" fontId="3" fillId="5" borderId="4" xfId="0" applyNumberFormat="1" applyFont="1" applyFill="1" applyBorder="1" applyAlignment="1">
      <alignment horizontal="left" vertical="center" wrapText="1"/>
    </xf>
    <xf numFmtId="2" fontId="3" fillId="5" borderId="16" xfId="0" applyNumberFormat="1" applyFont="1" applyFill="1" applyBorder="1" applyAlignment="1">
      <alignment horizontal="left" vertical="center" wrapText="1"/>
    </xf>
    <xf numFmtId="2" fontId="3" fillId="3" borderId="4" xfId="0" applyNumberFormat="1" applyFont="1" applyFill="1" applyBorder="1" applyAlignment="1">
      <alignment horizontal="left" vertical="center" wrapText="1"/>
    </xf>
    <xf numFmtId="2" fontId="3" fillId="3" borderId="16" xfId="0" applyNumberFormat="1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/>
    <xf numFmtId="2" fontId="3" fillId="0" borderId="18" xfId="0" applyNumberFormat="1" applyFont="1" applyFill="1" applyBorder="1" applyAlignment="1">
      <alignment horizontal="left" vertical="center" wrapText="1"/>
    </xf>
    <xf numFmtId="2" fontId="3" fillId="0" borderId="19" xfId="0" applyNumberFormat="1" applyFont="1" applyFill="1" applyBorder="1" applyAlignment="1">
      <alignment horizontal="left" vertical="center" wrapText="1"/>
    </xf>
    <xf numFmtId="2" fontId="3" fillId="8" borderId="4" xfId="0" applyNumberFormat="1" applyFont="1" applyFill="1" applyBorder="1" applyAlignment="1">
      <alignment horizontal="left" vertical="center" wrapText="1"/>
    </xf>
    <xf numFmtId="2" fontId="9" fillId="8" borderId="4" xfId="0" applyNumberFormat="1" applyFont="1" applyFill="1" applyBorder="1" applyAlignment="1">
      <alignment horizontal="left" vertical="center" wrapText="1"/>
    </xf>
    <xf numFmtId="2" fontId="15" fillId="0" borderId="0" xfId="0" applyNumberFormat="1" applyFont="1" applyFill="1"/>
    <xf numFmtId="0" fontId="5" fillId="0" borderId="1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2" fontId="3" fillId="0" borderId="0" xfId="0" applyNumberFormat="1" applyFont="1"/>
    <xf numFmtId="2" fontId="4" fillId="0" borderId="0" xfId="0" applyNumberFormat="1" applyFont="1" applyFill="1"/>
    <xf numFmtId="2" fontId="4" fillId="0" borderId="0" xfId="0" applyNumberFormat="1" applyFont="1"/>
    <xf numFmtId="2" fontId="0" fillId="0" borderId="0" xfId="0" applyNumberFormat="1"/>
    <xf numFmtId="164" fontId="4" fillId="0" borderId="0" xfId="0" applyNumberFormat="1" applyFont="1"/>
    <xf numFmtId="0" fontId="2" fillId="0" borderId="0" xfId="0" applyFont="1" applyAlignment="1">
      <alignment horizontal="right"/>
    </xf>
    <xf numFmtId="164" fontId="3" fillId="0" borderId="0" xfId="0" applyNumberFormat="1" applyFont="1"/>
    <xf numFmtId="0" fontId="3" fillId="0" borderId="5" xfId="0" applyFont="1" applyFill="1" applyBorder="1" applyAlignment="1">
      <alignment horizontal="right"/>
    </xf>
    <xf numFmtId="14" fontId="4" fillId="0" borderId="20" xfId="0" applyNumberFormat="1" applyFont="1" applyFill="1" applyBorder="1" applyAlignment="1">
      <alignment horizontal="center"/>
    </xf>
    <xf numFmtId="2" fontId="3" fillId="0" borderId="9" xfId="0" applyNumberFormat="1" applyFont="1" applyFill="1" applyBorder="1"/>
    <xf numFmtId="2" fontId="2" fillId="0" borderId="0" xfId="0" applyNumberFormat="1" applyFont="1"/>
    <xf numFmtId="1" fontId="2" fillId="0" borderId="0" xfId="0" applyNumberFormat="1" applyFont="1"/>
    <xf numFmtId="2" fontId="0" fillId="0" borderId="0" xfId="0" applyNumberFormat="1" applyFill="1"/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18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6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4" fontId="17" fillId="0" borderId="22" xfId="0" applyNumberFormat="1" applyFont="1" applyFill="1" applyBorder="1" applyAlignment="1">
      <alignment horizontal="center" vertical="center" wrapText="1"/>
    </xf>
    <xf numFmtId="14" fontId="17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</cellXfs>
  <cellStyles count="2">
    <cellStyle name="Įprastas" xfId="0" builtinId="0"/>
    <cellStyle name="Išvestis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J128"/>
  <sheetViews>
    <sheetView topLeftCell="A67" zoomScale="110" zoomScaleNormal="110" workbookViewId="0">
      <selection activeCell="C103" sqref="C103"/>
    </sheetView>
  </sheetViews>
  <sheetFormatPr defaultColWidth="9.140625" defaultRowHeight="12.75" x14ac:dyDescent="0.2"/>
  <cols>
    <col min="1" max="1" width="3.28515625" style="5" customWidth="1"/>
    <col min="2" max="2" width="31.28515625" style="4" customWidth="1"/>
    <col min="3" max="3" width="8.7109375" style="3" customWidth="1"/>
    <col min="4" max="4" width="7" style="3" customWidth="1"/>
    <col min="5" max="5" width="19.42578125" style="3" customWidth="1"/>
    <col min="6" max="6" width="9.42578125" style="3" customWidth="1"/>
    <col min="7" max="7" width="8.42578125" style="3" customWidth="1"/>
    <col min="8" max="8" width="7.140625" style="3" customWidth="1"/>
    <col min="9" max="9" width="7.5703125" style="3" customWidth="1"/>
    <col min="10" max="16384" width="9.140625" style="1"/>
  </cols>
  <sheetData>
    <row r="1" spans="1:10" ht="15" x14ac:dyDescent="0.25">
      <c r="A1" s="11" t="s">
        <v>313</v>
      </c>
      <c r="C1" s="9"/>
      <c r="D1" s="9"/>
      <c r="E1" s="9"/>
      <c r="F1" s="9"/>
      <c r="G1" s="9"/>
      <c r="H1" s="9"/>
      <c r="I1" s="9"/>
    </row>
    <row r="2" spans="1:10" ht="16.5" thickBot="1" x14ac:dyDescent="0.3">
      <c r="B2" s="10">
        <v>44348</v>
      </c>
      <c r="C2" s="9"/>
      <c r="D2" s="9"/>
      <c r="E2" s="9"/>
      <c r="F2" s="9"/>
      <c r="G2" s="9"/>
      <c r="H2" s="9"/>
      <c r="I2" s="9"/>
    </row>
    <row r="3" spans="1:10" ht="39" customHeight="1" x14ac:dyDescent="0.2">
      <c r="A3" s="93" t="s">
        <v>305</v>
      </c>
      <c r="B3" s="94" t="s">
        <v>13</v>
      </c>
      <c r="C3" s="95" t="s">
        <v>35</v>
      </c>
      <c r="D3" s="95" t="s">
        <v>206</v>
      </c>
      <c r="E3" s="95" t="s">
        <v>207</v>
      </c>
      <c r="F3" s="95" t="s">
        <v>208</v>
      </c>
      <c r="G3" s="95" t="s">
        <v>209</v>
      </c>
      <c r="H3" s="95" t="s">
        <v>210</v>
      </c>
      <c r="I3" s="96" t="s">
        <v>211</v>
      </c>
    </row>
    <row r="4" spans="1:10" ht="15" customHeight="1" x14ac:dyDescent="0.2">
      <c r="A4" s="105">
        <v>1</v>
      </c>
      <c r="B4" s="106" t="s">
        <v>202</v>
      </c>
      <c r="C4" s="106">
        <v>5</v>
      </c>
      <c r="D4" s="106">
        <v>4.5</v>
      </c>
      <c r="E4" s="106"/>
      <c r="F4" s="106"/>
      <c r="G4" s="106"/>
      <c r="H4" s="106"/>
      <c r="I4" s="107"/>
    </row>
    <row r="5" spans="1:10" ht="15" customHeight="1" x14ac:dyDescent="0.2">
      <c r="A5" s="97">
        <v>1</v>
      </c>
      <c r="B5" s="90" t="s">
        <v>12</v>
      </c>
      <c r="C5" s="90">
        <v>1</v>
      </c>
      <c r="D5" s="90">
        <v>1</v>
      </c>
      <c r="E5" s="90" t="s">
        <v>212</v>
      </c>
      <c r="F5" s="108">
        <v>13.44</v>
      </c>
      <c r="G5" s="108">
        <f>F5*177</f>
        <v>2378.88</v>
      </c>
      <c r="H5" s="108">
        <f>G5*5/100</f>
        <v>118.94400000000002</v>
      </c>
      <c r="I5" s="117"/>
    </row>
    <row r="6" spans="1:10" ht="15" customHeight="1" x14ac:dyDescent="0.2">
      <c r="A6" s="97">
        <v>2</v>
      </c>
      <c r="B6" s="90" t="s">
        <v>11</v>
      </c>
      <c r="C6" s="90">
        <v>1</v>
      </c>
      <c r="D6" s="90">
        <v>1</v>
      </c>
      <c r="E6" s="90" t="s">
        <v>213</v>
      </c>
      <c r="F6" s="108">
        <v>11.25</v>
      </c>
      <c r="G6" s="108">
        <f t="shared" ref="G6:G9" si="0">F6*177</f>
        <v>1991.25</v>
      </c>
      <c r="H6" s="108">
        <v>199.13</v>
      </c>
      <c r="I6" s="117"/>
    </row>
    <row r="7" spans="1:10" ht="15" customHeight="1" x14ac:dyDescent="0.2">
      <c r="A7" s="97">
        <v>3</v>
      </c>
      <c r="B7" s="91" t="s">
        <v>99</v>
      </c>
      <c r="C7" s="90">
        <v>1</v>
      </c>
      <c r="D7" s="90">
        <v>1</v>
      </c>
      <c r="E7" s="90" t="s">
        <v>214</v>
      </c>
      <c r="F7" s="108">
        <v>11</v>
      </c>
      <c r="G7" s="108">
        <f t="shared" si="0"/>
        <v>1947</v>
      </c>
      <c r="H7" s="108">
        <f t="shared" ref="H7" si="1">G7*5/100</f>
        <v>97.35</v>
      </c>
      <c r="I7" s="117">
        <v>389.4</v>
      </c>
    </row>
    <row r="8" spans="1:10" ht="15" customHeight="1" x14ac:dyDescent="0.2">
      <c r="A8" s="97">
        <v>4</v>
      </c>
      <c r="B8" s="90" t="s">
        <v>10</v>
      </c>
      <c r="C8" s="90">
        <v>1</v>
      </c>
      <c r="D8" s="90">
        <v>1</v>
      </c>
      <c r="E8" s="90" t="s">
        <v>215</v>
      </c>
      <c r="F8" s="108">
        <v>5.75</v>
      </c>
      <c r="G8" s="108">
        <f t="shared" si="0"/>
        <v>1017.75</v>
      </c>
      <c r="H8" s="108"/>
      <c r="I8" s="117">
        <v>300</v>
      </c>
    </row>
    <row r="9" spans="1:10" ht="15" customHeight="1" x14ac:dyDescent="0.2">
      <c r="A9" s="98">
        <v>5</v>
      </c>
      <c r="B9" s="91" t="s">
        <v>79</v>
      </c>
      <c r="C9" s="91">
        <v>1</v>
      </c>
      <c r="D9" s="91">
        <v>0.5</v>
      </c>
      <c r="E9" s="99" t="s">
        <v>310</v>
      </c>
      <c r="F9" s="131">
        <v>5</v>
      </c>
      <c r="G9" s="131">
        <f t="shared" si="0"/>
        <v>885</v>
      </c>
      <c r="H9" s="108"/>
      <c r="I9" s="119"/>
      <c r="J9" s="134" t="s">
        <v>314</v>
      </c>
    </row>
    <row r="10" spans="1:10" ht="15" customHeight="1" x14ac:dyDescent="0.2">
      <c r="A10" s="100">
        <v>2</v>
      </c>
      <c r="B10" s="92" t="s">
        <v>98</v>
      </c>
      <c r="C10" s="92">
        <v>2</v>
      </c>
      <c r="D10" s="92">
        <v>2</v>
      </c>
      <c r="E10" s="92"/>
      <c r="F10" s="120"/>
      <c r="G10" s="120"/>
      <c r="H10" s="120"/>
      <c r="I10" s="121"/>
    </row>
    <row r="11" spans="1:10" ht="15" customHeight="1" x14ac:dyDescent="0.2">
      <c r="A11" s="101">
        <v>1</v>
      </c>
      <c r="B11" s="91" t="s">
        <v>96</v>
      </c>
      <c r="C11" s="91">
        <v>1</v>
      </c>
      <c r="D11" s="91">
        <v>1</v>
      </c>
      <c r="E11" s="91" t="s">
        <v>216</v>
      </c>
      <c r="F11" s="118">
        <v>11.25</v>
      </c>
      <c r="G11" s="108">
        <f t="shared" ref="G11:G12" si="2">F11*177</f>
        <v>1991.25</v>
      </c>
      <c r="H11" s="108">
        <f t="shared" ref="H11:H12" si="3">G11*5/100</f>
        <v>99.5625</v>
      </c>
      <c r="I11" s="119">
        <v>200</v>
      </c>
    </row>
    <row r="12" spans="1:10" ht="15" customHeight="1" x14ac:dyDescent="0.2">
      <c r="A12" s="97">
        <v>2</v>
      </c>
      <c r="B12" s="90" t="s">
        <v>97</v>
      </c>
      <c r="C12" s="90">
        <v>1</v>
      </c>
      <c r="D12" s="90">
        <v>1</v>
      </c>
      <c r="E12" s="90" t="s">
        <v>217</v>
      </c>
      <c r="F12" s="108">
        <v>6.96</v>
      </c>
      <c r="G12" s="108">
        <f t="shared" si="2"/>
        <v>1231.92</v>
      </c>
      <c r="H12" s="108">
        <f t="shared" si="3"/>
        <v>61.596000000000004</v>
      </c>
      <c r="I12" s="119">
        <v>200</v>
      </c>
    </row>
    <row r="13" spans="1:10" ht="24.75" customHeight="1" x14ac:dyDescent="0.2">
      <c r="A13" s="105">
        <v>3</v>
      </c>
      <c r="B13" s="106" t="s">
        <v>9</v>
      </c>
      <c r="C13" s="109">
        <v>7</v>
      </c>
      <c r="D13" s="109">
        <v>7</v>
      </c>
      <c r="E13" s="109"/>
      <c r="F13" s="122"/>
      <c r="G13" s="122"/>
      <c r="H13" s="122"/>
      <c r="I13" s="123"/>
    </row>
    <row r="14" spans="1:10" s="2" customFormat="1" ht="15" customHeight="1" x14ac:dyDescent="0.2">
      <c r="A14" s="97">
        <v>1</v>
      </c>
      <c r="B14" s="90" t="s">
        <v>45</v>
      </c>
      <c r="C14" s="90">
        <v>1</v>
      </c>
      <c r="D14" s="90">
        <v>1</v>
      </c>
      <c r="E14" s="90" t="s">
        <v>218</v>
      </c>
      <c r="F14" s="108">
        <v>9.56</v>
      </c>
      <c r="G14" s="108">
        <f t="shared" ref="G14:G20" si="4">F14*177</f>
        <v>1692.1200000000001</v>
      </c>
      <c r="H14" s="108">
        <v>101.53</v>
      </c>
      <c r="I14" s="117"/>
    </row>
    <row r="15" spans="1:10" s="2" customFormat="1" ht="15" customHeight="1" x14ac:dyDescent="0.2">
      <c r="A15" s="97">
        <v>2</v>
      </c>
      <c r="B15" s="90" t="s">
        <v>52</v>
      </c>
      <c r="C15" s="90">
        <v>1</v>
      </c>
      <c r="D15" s="90">
        <v>1</v>
      </c>
      <c r="E15" s="90" t="s">
        <v>219</v>
      </c>
      <c r="F15" s="108">
        <v>7.25</v>
      </c>
      <c r="G15" s="108">
        <f t="shared" si="4"/>
        <v>1283.25</v>
      </c>
      <c r="H15" s="108">
        <v>89.83</v>
      </c>
      <c r="I15" s="117"/>
    </row>
    <row r="16" spans="1:10" s="2" customFormat="1" ht="15" customHeight="1" x14ac:dyDescent="0.2">
      <c r="A16" s="97">
        <v>3</v>
      </c>
      <c r="B16" s="90" t="s">
        <v>52</v>
      </c>
      <c r="C16" s="90">
        <v>1</v>
      </c>
      <c r="D16" s="90">
        <v>1</v>
      </c>
      <c r="E16" s="90" t="s">
        <v>220</v>
      </c>
      <c r="F16" s="108">
        <v>7.25</v>
      </c>
      <c r="G16" s="108">
        <f t="shared" si="4"/>
        <v>1283.25</v>
      </c>
      <c r="H16" s="108">
        <v>192.49</v>
      </c>
      <c r="I16" s="117"/>
    </row>
    <row r="17" spans="1:10" s="2" customFormat="1" ht="15" customHeight="1" x14ac:dyDescent="0.2">
      <c r="A17" s="97">
        <v>4</v>
      </c>
      <c r="B17" s="90" t="s">
        <v>52</v>
      </c>
      <c r="C17" s="90">
        <v>1</v>
      </c>
      <c r="D17" s="90">
        <v>1</v>
      </c>
      <c r="E17" s="90" t="s">
        <v>221</v>
      </c>
      <c r="F17" s="108">
        <v>6.85</v>
      </c>
      <c r="G17" s="108">
        <f t="shared" si="4"/>
        <v>1212.45</v>
      </c>
      <c r="H17" s="108">
        <f t="shared" ref="H17" si="5">G17*5/100</f>
        <v>60.622500000000002</v>
      </c>
      <c r="I17" s="117"/>
    </row>
    <row r="18" spans="1:10" s="2" customFormat="1" ht="15" customHeight="1" x14ac:dyDescent="0.2">
      <c r="A18" s="98">
        <v>5</v>
      </c>
      <c r="B18" s="91" t="s">
        <v>52</v>
      </c>
      <c r="C18" s="91">
        <v>1</v>
      </c>
      <c r="D18" s="91">
        <v>1</v>
      </c>
      <c r="E18" s="99" t="s">
        <v>311</v>
      </c>
      <c r="F18" s="130">
        <v>6.26</v>
      </c>
      <c r="G18" s="130">
        <f t="shared" si="4"/>
        <v>1108.02</v>
      </c>
      <c r="H18" s="108"/>
      <c r="I18" s="119"/>
      <c r="J18" s="2" t="s">
        <v>314</v>
      </c>
    </row>
    <row r="19" spans="1:10" s="2" customFormat="1" ht="15" customHeight="1" x14ac:dyDescent="0.2">
      <c r="A19" s="98">
        <v>6</v>
      </c>
      <c r="B19" s="90" t="s">
        <v>26</v>
      </c>
      <c r="C19" s="90">
        <v>1</v>
      </c>
      <c r="D19" s="90">
        <v>1</v>
      </c>
      <c r="E19" s="99" t="s">
        <v>310</v>
      </c>
      <c r="F19" s="130">
        <v>7.6</v>
      </c>
      <c r="G19" s="130">
        <f t="shared" si="4"/>
        <v>1345.2</v>
      </c>
      <c r="H19" s="108"/>
      <c r="I19" s="117"/>
    </row>
    <row r="20" spans="1:10" s="2" customFormat="1" ht="15" customHeight="1" x14ac:dyDescent="0.2">
      <c r="A20" s="97">
        <v>7</v>
      </c>
      <c r="B20" s="90" t="s">
        <v>55</v>
      </c>
      <c r="C20" s="90">
        <v>1</v>
      </c>
      <c r="D20" s="90">
        <v>1</v>
      </c>
      <c r="E20" s="90" t="s">
        <v>222</v>
      </c>
      <c r="F20" s="108">
        <v>7.25</v>
      </c>
      <c r="G20" s="108">
        <f t="shared" si="4"/>
        <v>1283.25</v>
      </c>
      <c r="H20" s="108">
        <v>89.83</v>
      </c>
      <c r="I20" s="117"/>
    </row>
    <row r="21" spans="1:10" s="2" customFormat="1" ht="15" customHeight="1" x14ac:dyDescent="0.2">
      <c r="A21" s="110">
        <v>4</v>
      </c>
      <c r="B21" s="106" t="s">
        <v>83</v>
      </c>
      <c r="C21" s="106">
        <v>18</v>
      </c>
      <c r="D21" s="106">
        <v>18</v>
      </c>
      <c r="E21" s="106"/>
      <c r="F21" s="124"/>
      <c r="G21" s="124"/>
      <c r="H21" s="124"/>
      <c r="I21" s="125"/>
    </row>
    <row r="22" spans="1:10" s="2" customFormat="1" ht="15" customHeight="1" x14ac:dyDescent="0.2">
      <c r="A22" s="111">
        <v>1</v>
      </c>
      <c r="B22" s="103" t="s">
        <v>45</v>
      </c>
      <c r="C22" s="90">
        <v>1</v>
      </c>
      <c r="D22" s="90">
        <v>1</v>
      </c>
      <c r="E22" s="90" t="s">
        <v>223</v>
      </c>
      <c r="F22" s="108">
        <v>9.25</v>
      </c>
      <c r="G22" s="108">
        <f t="shared" ref="G22:G39" si="6">F22*177</f>
        <v>1637.25</v>
      </c>
      <c r="H22" s="108">
        <v>98.24</v>
      </c>
      <c r="I22" s="117"/>
    </row>
    <row r="23" spans="1:10" s="2" customFormat="1" ht="15" customHeight="1" x14ac:dyDescent="0.2">
      <c r="A23" s="97">
        <v>2</v>
      </c>
      <c r="B23" s="90" t="s">
        <v>53</v>
      </c>
      <c r="C23" s="90">
        <v>1</v>
      </c>
      <c r="D23" s="90">
        <v>1</v>
      </c>
      <c r="E23" s="90" t="s">
        <v>224</v>
      </c>
      <c r="F23" s="108">
        <v>7.06</v>
      </c>
      <c r="G23" s="108">
        <f t="shared" si="6"/>
        <v>1249.6199999999999</v>
      </c>
      <c r="H23" s="108">
        <v>187.44</v>
      </c>
      <c r="I23" s="117"/>
    </row>
    <row r="24" spans="1:10" s="2" customFormat="1" ht="15" customHeight="1" x14ac:dyDescent="0.2">
      <c r="A24" s="97">
        <v>3</v>
      </c>
      <c r="B24" s="90" t="s">
        <v>8</v>
      </c>
      <c r="C24" s="90">
        <v>1</v>
      </c>
      <c r="D24" s="90">
        <v>1</v>
      </c>
      <c r="E24" s="90" t="s">
        <v>225</v>
      </c>
      <c r="F24" s="108">
        <v>7.18</v>
      </c>
      <c r="G24" s="108">
        <f t="shared" si="6"/>
        <v>1270.8599999999999</v>
      </c>
      <c r="H24" s="108">
        <v>88.96</v>
      </c>
      <c r="I24" s="117"/>
    </row>
    <row r="25" spans="1:10" s="2" customFormat="1" ht="15" customHeight="1" x14ac:dyDescent="0.2">
      <c r="A25" s="98">
        <v>4</v>
      </c>
      <c r="B25" s="90" t="s">
        <v>8</v>
      </c>
      <c r="C25" s="90">
        <v>1</v>
      </c>
      <c r="D25" s="90">
        <v>1</v>
      </c>
      <c r="E25" s="102" t="s">
        <v>315</v>
      </c>
      <c r="F25" s="108">
        <v>8.3000000000000007</v>
      </c>
      <c r="G25" s="108">
        <f t="shared" si="6"/>
        <v>1469.1000000000001</v>
      </c>
      <c r="H25" s="108"/>
      <c r="I25" s="117"/>
      <c r="J25" s="2" t="s">
        <v>314</v>
      </c>
    </row>
    <row r="26" spans="1:10" s="2" customFormat="1" ht="15" customHeight="1" x14ac:dyDescent="0.2">
      <c r="A26" s="97">
        <v>5</v>
      </c>
      <c r="B26" s="90" t="s">
        <v>54</v>
      </c>
      <c r="C26" s="90">
        <v>1</v>
      </c>
      <c r="D26" s="90">
        <v>1</v>
      </c>
      <c r="E26" s="90" t="s">
        <v>227</v>
      </c>
      <c r="F26" s="108">
        <v>9</v>
      </c>
      <c r="G26" s="108">
        <f t="shared" si="6"/>
        <v>1593</v>
      </c>
      <c r="H26" s="108">
        <v>111.51</v>
      </c>
      <c r="I26" s="117"/>
    </row>
    <row r="27" spans="1:10" s="2" customFormat="1" ht="15" customHeight="1" x14ac:dyDescent="0.2">
      <c r="A27" s="97">
        <v>6</v>
      </c>
      <c r="B27" s="90" t="s">
        <v>28</v>
      </c>
      <c r="C27" s="90">
        <v>1</v>
      </c>
      <c r="D27" s="90">
        <v>1</v>
      </c>
      <c r="E27" s="90" t="s">
        <v>228</v>
      </c>
      <c r="F27" s="108">
        <v>5.94</v>
      </c>
      <c r="G27" s="108">
        <f t="shared" si="6"/>
        <v>1051.3800000000001</v>
      </c>
      <c r="H27" s="108"/>
      <c r="I27" s="117"/>
    </row>
    <row r="28" spans="1:10" s="2" customFormat="1" ht="15" customHeight="1" x14ac:dyDescent="0.2">
      <c r="A28" s="97">
        <v>7</v>
      </c>
      <c r="B28" s="90" t="s">
        <v>28</v>
      </c>
      <c r="C28" s="90">
        <v>1</v>
      </c>
      <c r="D28" s="90">
        <v>1</v>
      </c>
      <c r="E28" s="90" t="s">
        <v>229</v>
      </c>
      <c r="F28" s="108">
        <v>6.3</v>
      </c>
      <c r="G28" s="108">
        <f t="shared" si="6"/>
        <v>1115.0999999999999</v>
      </c>
      <c r="H28" s="108">
        <f t="shared" ref="H28:H39" si="7">G28*5/100</f>
        <v>55.755000000000003</v>
      </c>
      <c r="I28" s="117"/>
    </row>
    <row r="29" spans="1:10" s="2" customFormat="1" ht="15" customHeight="1" x14ac:dyDescent="0.2">
      <c r="A29" s="111">
        <v>8</v>
      </c>
      <c r="B29" s="103" t="s">
        <v>28</v>
      </c>
      <c r="C29" s="90">
        <v>1</v>
      </c>
      <c r="D29" s="90">
        <v>1</v>
      </c>
      <c r="E29" s="90" t="s">
        <v>230</v>
      </c>
      <c r="F29" s="108">
        <v>6.61</v>
      </c>
      <c r="G29" s="108">
        <f t="shared" si="6"/>
        <v>1169.97</v>
      </c>
      <c r="H29" s="108">
        <f t="shared" si="7"/>
        <v>58.498500000000007</v>
      </c>
      <c r="I29" s="117"/>
    </row>
    <row r="30" spans="1:10" s="2" customFormat="1" ht="15" customHeight="1" x14ac:dyDescent="0.2">
      <c r="A30" s="111">
        <v>9</v>
      </c>
      <c r="B30" s="103" t="s">
        <v>6</v>
      </c>
      <c r="C30" s="90">
        <v>1</v>
      </c>
      <c r="D30" s="90">
        <v>1</v>
      </c>
      <c r="E30" s="90" t="s">
        <v>231</v>
      </c>
      <c r="F30" s="108">
        <v>6.64</v>
      </c>
      <c r="G30" s="108">
        <f t="shared" si="6"/>
        <v>1175.28</v>
      </c>
      <c r="H30" s="108">
        <f t="shared" si="7"/>
        <v>58.763999999999996</v>
      </c>
      <c r="I30" s="117"/>
    </row>
    <row r="31" spans="1:10" s="2" customFormat="1" ht="15" customHeight="1" x14ac:dyDescent="0.2">
      <c r="A31" s="97">
        <v>10</v>
      </c>
      <c r="B31" s="90" t="s">
        <v>6</v>
      </c>
      <c r="C31" s="90">
        <v>1</v>
      </c>
      <c r="D31" s="90">
        <v>1</v>
      </c>
      <c r="E31" s="90" t="s">
        <v>232</v>
      </c>
      <c r="F31" s="108">
        <v>6.26</v>
      </c>
      <c r="G31" s="108">
        <f t="shared" si="6"/>
        <v>1108.02</v>
      </c>
      <c r="H31" s="108">
        <f t="shared" si="7"/>
        <v>55.401000000000003</v>
      </c>
      <c r="I31" s="117"/>
    </row>
    <row r="32" spans="1:10" ht="15" customHeight="1" x14ac:dyDescent="0.2">
      <c r="A32" s="97">
        <v>11</v>
      </c>
      <c r="B32" s="90" t="s">
        <v>6</v>
      </c>
      <c r="C32" s="90">
        <v>1</v>
      </c>
      <c r="D32" s="90">
        <v>1</v>
      </c>
      <c r="E32" s="90" t="s">
        <v>233</v>
      </c>
      <c r="F32" s="108">
        <v>5.43</v>
      </c>
      <c r="G32" s="108">
        <f t="shared" si="6"/>
        <v>961.1099999999999</v>
      </c>
      <c r="H32" s="108">
        <f t="shared" si="7"/>
        <v>48.055499999999995</v>
      </c>
      <c r="I32" s="117"/>
    </row>
    <row r="33" spans="1:10" ht="15" customHeight="1" x14ac:dyDescent="0.2">
      <c r="A33" s="97">
        <v>12</v>
      </c>
      <c r="B33" s="90" t="s">
        <v>6</v>
      </c>
      <c r="C33" s="90">
        <v>1</v>
      </c>
      <c r="D33" s="90">
        <v>1</v>
      </c>
      <c r="E33" s="90" t="s">
        <v>234</v>
      </c>
      <c r="F33" s="108">
        <v>6.26</v>
      </c>
      <c r="G33" s="108">
        <f t="shared" si="6"/>
        <v>1108.02</v>
      </c>
      <c r="H33" s="108">
        <f t="shared" si="7"/>
        <v>55.401000000000003</v>
      </c>
      <c r="I33" s="117"/>
    </row>
    <row r="34" spans="1:10" ht="15" customHeight="1" x14ac:dyDescent="0.2">
      <c r="A34" s="97">
        <v>13</v>
      </c>
      <c r="B34" s="90" t="s">
        <v>27</v>
      </c>
      <c r="C34" s="90">
        <v>1</v>
      </c>
      <c r="D34" s="90">
        <v>1</v>
      </c>
      <c r="E34" s="90" t="s">
        <v>235</v>
      </c>
      <c r="F34" s="108">
        <v>6</v>
      </c>
      <c r="G34" s="108">
        <f t="shared" si="6"/>
        <v>1062</v>
      </c>
      <c r="H34" s="108">
        <v>74.34</v>
      </c>
      <c r="I34" s="117"/>
    </row>
    <row r="35" spans="1:10" ht="15" customHeight="1" x14ac:dyDescent="0.2">
      <c r="A35" s="112">
        <v>14</v>
      </c>
      <c r="B35" s="113" t="s">
        <v>6</v>
      </c>
      <c r="C35" s="90">
        <v>1</v>
      </c>
      <c r="D35" s="90">
        <v>1</v>
      </c>
      <c r="E35" s="90" t="s">
        <v>236</v>
      </c>
      <c r="F35" s="108">
        <v>5.44</v>
      </c>
      <c r="G35" s="108">
        <f t="shared" si="6"/>
        <v>962.88000000000011</v>
      </c>
      <c r="H35" s="108">
        <f t="shared" si="7"/>
        <v>48.144000000000005</v>
      </c>
      <c r="I35" s="117"/>
    </row>
    <row r="36" spans="1:10" ht="15" customHeight="1" x14ac:dyDescent="0.2">
      <c r="A36" s="97">
        <v>15</v>
      </c>
      <c r="B36" s="90" t="s">
        <v>6</v>
      </c>
      <c r="C36" s="90">
        <v>1</v>
      </c>
      <c r="D36" s="90">
        <v>1</v>
      </c>
      <c r="E36" s="90" t="s">
        <v>237</v>
      </c>
      <c r="F36" s="108">
        <v>6.34</v>
      </c>
      <c r="G36" s="108">
        <f t="shared" si="6"/>
        <v>1122.18</v>
      </c>
      <c r="H36" s="108">
        <f t="shared" si="7"/>
        <v>56.109000000000009</v>
      </c>
      <c r="I36" s="117"/>
    </row>
    <row r="37" spans="1:10" ht="15" customHeight="1" x14ac:dyDescent="0.2">
      <c r="A37" s="97">
        <v>16</v>
      </c>
      <c r="B37" s="90" t="s">
        <v>27</v>
      </c>
      <c r="C37" s="90">
        <v>1</v>
      </c>
      <c r="D37" s="90">
        <v>1</v>
      </c>
      <c r="E37" s="90" t="s">
        <v>238</v>
      </c>
      <c r="F37" s="108">
        <v>5.43</v>
      </c>
      <c r="G37" s="108">
        <f t="shared" si="6"/>
        <v>961.1099999999999</v>
      </c>
      <c r="H37" s="108"/>
      <c r="I37" s="117"/>
    </row>
    <row r="38" spans="1:10" ht="15" customHeight="1" x14ac:dyDescent="0.2">
      <c r="A38" s="97">
        <v>17</v>
      </c>
      <c r="B38" s="90" t="s">
        <v>6</v>
      </c>
      <c r="C38" s="90">
        <v>1</v>
      </c>
      <c r="D38" s="90">
        <v>1</v>
      </c>
      <c r="E38" s="90" t="s">
        <v>239</v>
      </c>
      <c r="F38" s="108">
        <v>5.43</v>
      </c>
      <c r="G38" s="108">
        <f t="shared" si="6"/>
        <v>961.1099999999999</v>
      </c>
      <c r="H38" s="108">
        <f t="shared" si="7"/>
        <v>48.055499999999995</v>
      </c>
      <c r="I38" s="117"/>
    </row>
    <row r="39" spans="1:10" ht="15" customHeight="1" x14ac:dyDescent="0.2">
      <c r="A39" s="97">
        <v>18</v>
      </c>
      <c r="B39" s="90" t="s">
        <v>6</v>
      </c>
      <c r="C39" s="90">
        <v>1</v>
      </c>
      <c r="D39" s="90">
        <v>1</v>
      </c>
      <c r="E39" s="90" t="s">
        <v>240</v>
      </c>
      <c r="F39" s="108">
        <v>5.29</v>
      </c>
      <c r="G39" s="108">
        <f t="shared" si="6"/>
        <v>936.33</v>
      </c>
      <c r="H39" s="108">
        <f t="shared" si="7"/>
        <v>46.816500000000005</v>
      </c>
      <c r="I39" s="117"/>
    </row>
    <row r="40" spans="1:10" s="2" customFormat="1" ht="26.25" customHeight="1" x14ac:dyDescent="0.2">
      <c r="A40" s="105">
        <v>5</v>
      </c>
      <c r="B40" s="106" t="s">
        <v>203</v>
      </c>
      <c r="C40" s="109">
        <v>9</v>
      </c>
      <c r="D40" s="109">
        <v>9</v>
      </c>
      <c r="E40" s="109"/>
      <c r="F40" s="122"/>
      <c r="G40" s="122"/>
      <c r="H40" s="122"/>
      <c r="I40" s="123"/>
    </row>
    <row r="41" spans="1:10" s="2" customFormat="1" ht="15" customHeight="1" x14ac:dyDescent="0.2">
      <c r="A41" s="101">
        <v>1</v>
      </c>
      <c r="B41" s="90" t="s">
        <v>45</v>
      </c>
      <c r="C41" s="90">
        <v>1</v>
      </c>
      <c r="D41" s="90">
        <v>1</v>
      </c>
      <c r="E41" s="90" t="s">
        <v>226</v>
      </c>
      <c r="F41" s="118">
        <v>9.25</v>
      </c>
      <c r="G41" s="118">
        <f t="shared" ref="G41:G49" si="8">F41*177</f>
        <v>1637.25</v>
      </c>
      <c r="H41" s="108">
        <v>220.37</v>
      </c>
      <c r="I41" s="117"/>
    </row>
    <row r="42" spans="1:10" s="2" customFormat="1" ht="15" customHeight="1" x14ac:dyDescent="0.2">
      <c r="A42" s="97">
        <v>2</v>
      </c>
      <c r="B42" s="90" t="s">
        <v>69</v>
      </c>
      <c r="C42" s="90">
        <v>1</v>
      </c>
      <c r="D42" s="90">
        <v>1</v>
      </c>
      <c r="E42" s="90" t="s">
        <v>241</v>
      </c>
      <c r="F42" s="108">
        <v>7.15</v>
      </c>
      <c r="G42" s="108">
        <f t="shared" si="8"/>
        <v>1265.55</v>
      </c>
      <c r="H42" s="108">
        <v>88.59</v>
      </c>
      <c r="I42" s="117"/>
    </row>
    <row r="43" spans="1:10" s="2" customFormat="1" ht="15" customHeight="1" x14ac:dyDescent="0.2">
      <c r="A43" s="97">
        <v>3</v>
      </c>
      <c r="B43" s="90" t="s">
        <v>28</v>
      </c>
      <c r="C43" s="90">
        <v>1</v>
      </c>
      <c r="D43" s="90">
        <v>1</v>
      </c>
      <c r="E43" s="90" t="s">
        <v>242</v>
      </c>
      <c r="F43" s="108">
        <v>6.66</v>
      </c>
      <c r="G43" s="108">
        <f t="shared" si="8"/>
        <v>1178.82</v>
      </c>
      <c r="H43" s="108">
        <f t="shared" ref="H43:H49" si="9">G43*5/100</f>
        <v>58.940999999999995</v>
      </c>
      <c r="I43" s="117"/>
    </row>
    <row r="44" spans="1:10" s="2" customFormat="1" ht="15" customHeight="1" x14ac:dyDescent="0.2">
      <c r="A44" s="97">
        <v>4</v>
      </c>
      <c r="B44" s="90" t="s">
        <v>28</v>
      </c>
      <c r="C44" s="90">
        <v>1</v>
      </c>
      <c r="D44" s="90">
        <v>1</v>
      </c>
      <c r="E44" s="90" t="s">
        <v>243</v>
      </c>
      <c r="F44" s="108">
        <v>6.66</v>
      </c>
      <c r="G44" s="108">
        <f t="shared" si="8"/>
        <v>1178.82</v>
      </c>
      <c r="H44" s="108">
        <f t="shared" si="9"/>
        <v>58.940999999999995</v>
      </c>
      <c r="I44" s="117"/>
    </row>
    <row r="45" spans="1:10" s="2" customFormat="1" ht="15" customHeight="1" x14ac:dyDescent="0.2">
      <c r="A45" s="98">
        <v>5</v>
      </c>
      <c r="B45" s="90" t="s">
        <v>6</v>
      </c>
      <c r="C45" s="90">
        <v>1</v>
      </c>
      <c r="D45" s="90">
        <v>1</v>
      </c>
      <c r="E45" s="99" t="s">
        <v>309</v>
      </c>
      <c r="F45" s="131">
        <v>5</v>
      </c>
      <c r="G45" s="130">
        <f t="shared" si="8"/>
        <v>885</v>
      </c>
      <c r="H45" s="108"/>
      <c r="I45" s="117"/>
      <c r="J45" s="2" t="s">
        <v>314</v>
      </c>
    </row>
    <row r="46" spans="1:10" s="2" customFormat="1" ht="15" customHeight="1" x14ac:dyDescent="0.2">
      <c r="A46" s="101">
        <v>6</v>
      </c>
      <c r="B46" s="90" t="s">
        <v>64</v>
      </c>
      <c r="C46" s="90">
        <v>1</v>
      </c>
      <c r="D46" s="90">
        <v>1</v>
      </c>
      <c r="E46" s="91" t="s">
        <v>317</v>
      </c>
      <c r="F46" s="118">
        <v>6.63</v>
      </c>
      <c r="G46" s="118">
        <f t="shared" si="8"/>
        <v>1173.51</v>
      </c>
      <c r="H46" s="108"/>
      <c r="I46" s="117"/>
    </row>
    <row r="47" spans="1:10" s="2" customFormat="1" ht="15" customHeight="1" x14ac:dyDescent="0.2">
      <c r="A47" s="98">
        <v>7</v>
      </c>
      <c r="B47" s="90" t="s">
        <v>65</v>
      </c>
      <c r="C47" s="90">
        <v>1</v>
      </c>
      <c r="D47" s="90">
        <v>1</v>
      </c>
      <c r="E47" s="99" t="s">
        <v>307</v>
      </c>
      <c r="F47" s="130">
        <v>5.82</v>
      </c>
      <c r="G47" s="130">
        <f t="shared" si="8"/>
        <v>1030.1400000000001</v>
      </c>
      <c r="H47" s="108"/>
      <c r="I47" s="117"/>
    </row>
    <row r="48" spans="1:10" s="2" customFormat="1" ht="15" customHeight="1" x14ac:dyDescent="0.2">
      <c r="A48" s="97">
        <v>8</v>
      </c>
      <c r="B48" s="90" t="s">
        <v>66</v>
      </c>
      <c r="C48" s="90">
        <v>1</v>
      </c>
      <c r="D48" s="90">
        <v>1</v>
      </c>
      <c r="E48" s="90" t="s">
        <v>244</v>
      </c>
      <c r="F48" s="108">
        <v>7.95</v>
      </c>
      <c r="G48" s="108">
        <f t="shared" si="8"/>
        <v>1407.15</v>
      </c>
      <c r="H48" s="108">
        <v>112.57</v>
      </c>
      <c r="I48" s="117"/>
    </row>
    <row r="49" spans="1:10" s="2" customFormat="1" ht="15" customHeight="1" x14ac:dyDescent="0.2">
      <c r="A49" s="97">
        <v>9</v>
      </c>
      <c r="B49" s="91" t="s">
        <v>70</v>
      </c>
      <c r="C49" s="90">
        <v>1</v>
      </c>
      <c r="D49" s="90">
        <v>1</v>
      </c>
      <c r="E49" s="90" t="s">
        <v>245</v>
      </c>
      <c r="F49" s="108">
        <v>5.89</v>
      </c>
      <c r="G49" s="108">
        <f t="shared" si="8"/>
        <v>1042.53</v>
      </c>
      <c r="H49" s="108">
        <f t="shared" si="9"/>
        <v>52.126499999999993</v>
      </c>
      <c r="I49" s="117"/>
    </row>
    <row r="50" spans="1:10" s="2" customFormat="1" ht="23.25" customHeight="1" x14ac:dyDescent="0.2">
      <c r="A50" s="105">
        <v>6</v>
      </c>
      <c r="B50" s="106" t="s">
        <v>29</v>
      </c>
      <c r="C50" s="106">
        <v>11</v>
      </c>
      <c r="D50" s="106">
        <v>11</v>
      </c>
      <c r="E50" s="106"/>
      <c r="F50" s="124"/>
      <c r="G50" s="124"/>
      <c r="H50" s="124"/>
      <c r="I50" s="125"/>
    </row>
    <row r="51" spans="1:10" s="2" customFormat="1" ht="15" customHeight="1" x14ac:dyDescent="0.2">
      <c r="A51" s="97">
        <v>1</v>
      </c>
      <c r="B51" s="90" t="s">
        <v>45</v>
      </c>
      <c r="C51" s="90">
        <v>1</v>
      </c>
      <c r="D51" s="90">
        <v>1</v>
      </c>
      <c r="E51" s="90" t="s">
        <v>246</v>
      </c>
      <c r="F51" s="108">
        <v>9.25</v>
      </c>
      <c r="G51" s="108">
        <f t="shared" ref="G51:G61" si="10">F51*177</f>
        <v>1637.25</v>
      </c>
      <c r="H51" s="108">
        <v>163.72999999999999</v>
      </c>
      <c r="I51" s="117"/>
    </row>
    <row r="52" spans="1:10" s="2" customFormat="1" ht="15" customHeight="1" x14ac:dyDescent="0.2">
      <c r="A52" s="97">
        <v>2</v>
      </c>
      <c r="B52" s="90" t="s">
        <v>56</v>
      </c>
      <c r="C52" s="90">
        <v>1</v>
      </c>
      <c r="D52" s="90">
        <v>1</v>
      </c>
      <c r="E52" s="90" t="s">
        <v>247</v>
      </c>
      <c r="F52" s="118">
        <v>6.88</v>
      </c>
      <c r="G52" s="118">
        <f t="shared" si="10"/>
        <v>1217.76</v>
      </c>
      <c r="H52" s="108">
        <v>121.78</v>
      </c>
      <c r="I52" s="117"/>
    </row>
    <row r="53" spans="1:10" s="2" customFormat="1" ht="15" customHeight="1" x14ac:dyDescent="0.2">
      <c r="A53" s="97">
        <v>3</v>
      </c>
      <c r="B53" s="90" t="s">
        <v>57</v>
      </c>
      <c r="C53" s="90">
        <v>1</v>
      </c>
      <c r="D53" s="90">
        <v>1</v>
      </c>
      <c r="E53" s="90" t="s">
        <v>248</v>
      </c>
      <c r="F53" s="118">
        <v>6.85</v>
      </c>
      <c r="G53" s="118">
        <f t="shared" si="10"/>
        <v>1212.45</v>
      </c>
      <c r="H53" s="108">
        <v>84.87</v>
      </c>
      <c r="I53" s="117"/>
    </row>
    <row r="54" spans="1:10" s="2" customFormat="1" ht="15" customHeight="1" x14ac:dyDescent="0.2">
      <c r="A54" s="97">
        <v>4</v>
      </c>
      <c r="B54" s="90" t="s">
        <v>58</v>
      </c>
      <c r="C54" s="90">
        <v>1</v>
      </c>
      <c r="D54" s="90">
        <v>1</v>
      </c>
      <c r="E54" s="90" t="s">
        <v>249</v>
      </c>
      <c r="F54" s="118">
        <v>6.88</v>
      </c>
      <c r="G54" s="118">
        <f t="shared" si="10"/>
        <v>1217.76</v>
      </c>
      <c r="H54" s="108"/>
      <c r="I54" s="117"/>
    </row>
    <row r="55" spans="1:10" s="2" customFormat="1" ht="15" customHeight="1" x14ac:dyDescent="0.2">
      <c r="A55" s="97">
        <v>5</v>
      </c>
      <c r="B55" s="90" t="s">
        <v>57</v>
      </c>
      <c r="C55" s="90">
        <v>1</v>
      </c>
      <c r="D55" s="90">
        <v>1</v>
      </c>
      <c r="E55" s="90" t="s">
        <v>250</v>
      </c>
      <c r="F55" s="108">
        <v>6.88</v>
      </c>
      <c r="G55" s="108">
        <f t="shared" si="10"/>
        <v>1217.76</v>
      </c>
      <c r="H55" s="108"/>
      <c r="I55" s="117"/>
    </row>
    <row r="56" spans="1:10" s="2" customFormat="1" ht="15" customHeight="1" x14ac:dyDescent="0.2">
      <c r="A56" s="97">
        <v>6</v>
      </c>
      <c r="B56" s="90" t="s">
        <v>59</v>
      </c>
      <c r="C56" s="90">
        <v>1</v>
      </c>
      <c r="D56" s="90">
        <v>1</v>
      </c>
      <c r="E56" s="90" t="s">
        <v>251</v>
      </c>
      <c r="F56" s="108">
        <v>5.75</v>
      </c>
      <c r="G56" s="108">
        <f t="shared" si="10"/>
        <v>1017.75</v>
      </c>
      <c r="H56" s="108">
        <f t="shared" ref="H56:H61" si="11">G56*5/100</f>
        <v>50.887500000000003</v>
      </c>
      <c r="I56" s="117"/>
    </row>
    <row r="57" spans="1:10" s="2" customFormat="1" ht="15" customHeight="1" x14ac:dyDescent="0.2">
      <c r="A57" s="98">
        <v>7</v>
      </c>
      <c r="B57" s="91" t="s">
        <v>75</v>
      </c>
      <c r="C57" s="90">
        <v>1</v>
      </c>
      <c r="D57" s="90">
        <v>1</v>
      </c>
      <c r="E57" s="99" t="s">
        <v>309</v>
      </c>
      <c r="F57" s="131">
        <v>5.63</v>
      </c>
      <c r="G57" s="130">
        <f t="shared" si="10"/>
        <v>996.51</v>
      </c>
      <c r="H57" s="108"/>
      <c r="I57" s="117"/>
      <c r="J57" s="2" t="s">
        <v>314</v>
      </c>
    </row>
    <row r="58" spans="1:10" s="2" customFormat="1" ht="15" customHeight="1" x14ac:dyDescent="0.2">
      <c r="A58" s="97">
        <v>8</v>
      </c>
      <c r="B58" s="90" t="s">
        <v>60</v>
      </c>
      <c r="C58" s="90">
        <v>1</v>
      </c>
      <c r="D58" s="90">
        <v>1</v>
      </c>
      <c r="E58" s="90" t="s">
        <v>252</v>
      </c>
      <c r="F58" s="108">
        <v>6.64</v>
      </c>
      <c r="G58" s="108">
        <f t="shared" si="10"/>
        <v>1175.28</v>
      </c>
      <c r="H58" s="108">
        <f t="shared" si="11"/>
        <v>58.763999999999996</v>
      </c>
      <c r="I58" s="117"/>
    </row>
    <row r="59" spans="1:10" s="2" customFormat="1" ht="15" customHeight="1" x14ac:dyDescent="0.2">
      <c r="A59" s="97">
        <v>9</v>
      </c>
      <c r="B59" s="90" t="s">
        <v>62</v>
      </c>
      <c r="C59" s="90">
        <v>1</v>
      </c>
      <c r="D59" s="90">
        <v>1</v>
      </c>
      <c r="E59" s="90" t="s">
        <v>253</v>
      </c>
      <c r="F59" s="108">
        <v>7.25</v>
      </c>
      <c r="G59" s="108">
        <f t="shared" si="10"/>
        <v>1283.25</v>
      </c>
      <c r="H59" s="108">
        <f t="shared" si="11"/>
        <v>64.162499999999994</v>
      </c>
      <c r="I59" s="117"/>
    </row>
    <row r="60" spans="1:10" s="2" customFormat="1" ht="15" customHeight="1" x14ac:dyDescent="0.2">
      <c r="A60" s="97">
        <v>10</v>
      </c>
      <c r="B60" s="90" t="s">
        <v>62</v>
      </c>
      <c r="C60" s="90">
        <v>1</v>
      </c>
      <c r="D60" s="90">
        <v>1</v>
      </c>
      <c r="E60" s="90" t="s">
        <v>254</v>
      </c>
      <c r="F60" s="108">
        <v>6.63</v>
      </c>
      <c r="G60" s="108">
        <f t="shared" si="10"/>
        <v>1173.51</v>
      </c>
      <c r="H60" s="108">
        <f t="shared" si="11"/>
        <v>58.6755</v>
      </c>
      <c r="I60" s="117"/>
    </row>
    <row r="61" spans="1:10" s="2" customFormat="1" ht="15" customHeight="1" x14ac:dyDescent="0.2">
      <c r="A61" s="97">
        <v>11</v>
      </c>
      <c r="B61" s="90" t="s">
        <v>61</v>
      </c>
      <c r="C61" s="90">
        <v>1</v>
      </c>
      <c r="D61" s="90">
        <v>1</v>
      </c>
      <c r="E61" s="90" t="s">
        <v>255</v>
      </c>
      <c r="F61" s="108">
        <v>7.25</v>
      </c>
      <c r="G61" s="108">
        <f t="shared" si="10"/>
        <v>1283.25</v>
      </c>
      <c r="H61" s="108">
        <f t="shared" si="11"/>
        <v>64.162499999999994</v>
      </c>
      <c r="I61" s="117"/>
    </row>
    <row r="62" spans="1:10" s="2" customFormat="1" ht="26.25" customHeight="1" x14ac:dyDescent="0.2">
      <c r="A62" s="105">
        <v>7</v>
      </c>
      <c r="B62" s="106" t="s">
        <v>49</v>
      </c>
      <c r="C62" s="106">
        <v>18</v>
      </c>
      <c r="D62" s="106">
        <v>18</v>
      </c>
      <c r="E62" s="106"/>
      <c r="F62" s="124"/>
      <c r="G62" s="124"/>
      <c r="H62" s="124"/>
      <c r="I62" s="125"/>
    </row>
    <row r="63" spans="1:10" s="2" customFormat="1" ht="15" customHeight="1" x14ac:dyDescent="0.2">
      <c r="A63" s="97">
        <v>1</v>
      </c>
      <c r="B63" s="90" t="s">
        <v>45</v>
      </c>
      <c r="C63" s="90">
        <v>1</v>
      </c>
      <c r="D63" s="90">
        <v>1</v>
      </c>
      <c r="E63" s="90" t="s">
        <v>256</v>
      </c>
      <c r="F63" s="108">
        <v>9.5500000000000007</v>
      </c>
      <c r="G63" s="108">
        <f t="shared" ref="G63:G80" si="12">F63*177</f>
        <v>1690.3500000000001</v>
      </c>
      <c r="H63" s="108">
        <v>253.55</v>
      </c>
      <c r="I63" s="117"/>
    </row>
    <row r="64" spans="1:10" s="2" customFormat="1" ht="15" customHeight="1" x14ac:dyDescent="0.2">
      <c r="A64" s="97">
        <v>2</v>
      </c>
      <c r="B64" s="90" t="s">
        <v>31</v>
      </c>
      <c r="C64" s="90">
        <v>1</v>
      </c>
      <c r="D64" s="90">
        <v>1</v>
      </c>
      <c r="E64" s="90" t="s">
        <v>257</v>
      </c>
      <c r="F64" s="108">
        <v>9</v>
      </c>
      <c r="G64" s="108">
        <f t="shared" si="12"/>
        <v>1593</v>
      </c>
      <c r="H64" s="108">
        <f t="shared" ref="H64:H80" si="13">G64*5/100</f>
        <v>79.650000000000006</v>
      </c>
      <c r="I64" s="117"/>
    </row>
    <row r="65" spans="1:9" s="2" customFormat="1" ht="15" customHeight="1" x14ac:dyDescent="0.2">
      <c r="A65" s="97">
        <v>3</v>
      </c>
      <c r="B65" s="90" t="s">
        <v>8</v>
      </c>
      <c r="C65" s="90">
        <v>1</v>
      </c>
      <c r="D65" s="90">
        <v>1</v>
      </c>
      <c r="E65" s="90" t="s">
        <v>258</v>
      </c>
      <c r="F65" s="108">
        <v>6.87</v>
      </c>
      <c r="G65" s="108">
        <f t="shared" si="12"/>
        <v>1215.99</v>
      </c>
      <c r="H65" s="108">
        <v>97.28</v>
      </c>
      <c r="I65" s="117"/>
    </row>
    <row r="66" spans="1:9" s="2" customFormat="1" ht="15" customHeight="1" x14ac:dyDescent="0.2">
      <c r="A66" s="97">
        <v>4</v>
      </c>
      <c r="B66" s="90" t="s">
        <v>8</v>
      </c>
      <c r="C66" s="90">
        <v>1</v>
      </c>
      <c r="D66" s="90">
        <v>1</v>
      </c>
      <c r="E66" s="102" t="s">
        <v>308</v>
      </c>
      <c r="F66" s="131"/>
      <c r="G66" s="130">
        <f t="shared" si="12"/>
        <v>0</v>
      </c>
      <c r="H66" s="108"/>
      <c r="I66" s="117"/>
    </row>
    <row r="67" spans="1:9" s="2" customFormat="1" ht="15" customHeight="1" x14ac:dyDescent="0.2">
      <c r="A67" s="97">
        <v>5</v>
      </c>
      <c r="B67" s="90" t="s">
        <v>28</v>
      </c>
      <c r="C67" s="90">
        <v>1</v>
      </c>
      <c r="D67" s="90">
        <v>1</v>
      </c>
      <c r="E67" s="90" t="s">
        <v>259</v>
      </c>
      <c r="F67" s="108">
        <v>7.18</v>
      </c>
      <c r="G67" s="108">
        <f t="shared" si="12"/>
        <v>1270.8599999999999</v>
      </c>
      <c r="H67" s="108">
        <v>88.96</v>
      </c>
      <c r="I67" s="117"/>
    </row>
    <row r="68" spans="1:9" s="2" customFormat="1" ht="15" customHeight="1" x14ac:dyDescent="0.2">
      <c r="A68" s="97">
        <v>6</v>
      </c>
      <c r="B68" s="90" t="s">
        <v>63</v>
      </c>
      <c r="C68" s="90">
        <v>1</v>
      </c>
      <c r="D68" s="90">
        <v>1</v>
      </c>
      <c r="E68" s="90" t="s">
        <v>260</v>
      </c>
      <c r="F68" s="108">
        <v>6.87</v>
      </c>
      <c r="G68" s="108">
        <f t="shared" si="12"/>
        <v>1215.99</v>
      </c>
      <c r="H68" s="108">
        <f t="shared" si="13"/>
        <v>60.799499999999995</v>
      </c>
      <c r="I68" s="117"/>
    </row>
    <row r="69" spans="1:9" s="2" customFormat="1" ht="15" customHeight="1" x14ac:dyDescent="0.2">
      <c r="A69" s="97">
        <v>7</v>
      </c>
      <c r="B69" s="90" t="s">
        <v>28</v>
      </c>
      <c r="C69" s="90">
        <v>1</v>
      </c>
      <c r="D69" s="90">
        <v>1</v>
      </c>
      <c r="E69" s="90" t="s">
        <v>261</v>
      </c>
      <c r="F69" s="108">
        <v>6.87</v>
      </c>
      <c r="G69" s="108">
        <f t="shared" si="12"/>
        <v>1215.99</v>
      </c>
      <c r="H69" s="108">
        <f t="shared" si="13"/>
        <v>60.799499999999995</v>
      </c>
      <c r="I69" s="117"/>
    </row>
    <row r="70" spans="1:9" s="2" customFormat="1" ht="15" customHeight="1" x14ac:dyDescent="0.2">
      <c r="A70" s="97">
        <v>8</v>
      </c>
      <c r="B70" s="90" t="s">
        <v>7</v>
      </c>
      <c r="C70" s="90">
        <v>1</v>
      </c>
      <c r="D70" s="90">
        <v>1</v>
      </c>
      <c r="E70" s="90" t="s">
        <v>262</v>
      </c>
      <c r="F70" s="108">
        <v>7.68</v>
      </c>
      <c r="G70" s="108">
        <f t="shared" si="12"/>
        <v>1359.36</v>
      </c>
      <c r="H70" s="108">
        <v>108.75</v>
      </c>
      <c r="I70" s="117"/>
    </row>
    <row r="71" spans="1:9" s="2" customFormat="1" ht="15" customHeight="1" x14ac:dyDescent="0.2">
      <c r="A71" s="97">
        <v>9</v>
      </c>
      <c r="B71" s="90" t="s">
        <v>7</v>
      </c>
      <c r="C71" s="90">
        <v>1</v>
      </c>
      <c r="D71" s="90">
        <v>1</v>
      </c>
      <c r="E71" s="90" t="s">
        <v>263</v>
      </c>
      <c r="F71" s="108">
        <v>6.87</v>
      </c>
      <c r="G71" s="108">
        <f t="shared" si="12"/>
        <v>1215.99</v>
      </c>
      <c r="H71" s="108">
        <f t="shared" si="13"/>
        <v>60.799499999999995</v>
      </c>
      <c r="I71" s="117"/>
    </row>
    <row r="72" spans="1:9" s="2" customFormat="1" ht="15" customHeight="1" x14ac:dyDescent="0.2">
      <c r="A72" s="97">
        <v>10</v>
      </c>
      <c r="B72" s="91" t="s">
        <v>7</v>
      </c>
      <c r="C72" s="90">
        <v>1</v>
      </c>
      <c r="D72" s="90">
        <v>1</v>
      </c>
      <c r="E72" s="90" t="s">
        <v>264</v>
      </c>
      <c r="F72" s="108">
        <v>8.15</v>
      </c>
      <c r="G72" s="108">
        <f t="shared" si="12"/>
        <v>1442.55</v>
      </c>
      <c r="H72" s="108">
        <v>86.55</v>
      </c>
      <c r="I72" s="117"/>
    </row>
    <row r="73" spans="1:9" s="2" customFormat="1" ht="15" customHeight="1" x14ac:dyDescent="0.2">
      <c r="A73" s="97">
        <v>11</v>
      </c>
      <c r="B73" s="90" t="s">
        <v>6</v>
      </c>
      <c r="C73" s="90">
        <v>1</v>
      </c>
      <c r="D73" s="90">
        <v>1</v>
      </c>
      <c r="E73" s="90" t="s">
        <v>265</v>
      </c>
      <c r="F73" s="108">
        <v>6.26</v>
      </c>
      <c r="G73" s="108">
        <f t="shared" si="12"/>
        <v>1108.02</v>
      </c>
      <c r="H73" s="108">
        <f t="shared" si="13"/>
        <v>55.401000000000003</v>
      </c>
      <c r="I73" s="117"/>
    </row>
    <row r="74" spans="1:9" s="2" customFormat="1" ht="15" customHeight="1" x14ac:dyDescent="0.2">
      <c r="A74" s="97">
        <v>12</v>
      </c>
      <c r="B74" s="90" t="s">
        <v>32</v>
      </c>
      <c r="C74" s="90">
        <v>1</v>
      </c>
      <c r="D74" s="90">
        <v>1</v>
      </c>
      <c r="E74" s="90" t="s">
        <v>267</v>
      </c>
      <c r="F74" s="108">
        <v>6.04</v>
      </c>
      <c r="G74" s="108">
        <f t="shared" si="12"/>
        <v>1069.08</v>
      </c>
      <c r="H74" s="108">
        <f t="shared" si="13"/>
        <v>53.453999999999994</v>
      </c>
      <c r="I74" s="117"/>
    </row>
    <row r="75" spans="1:9" s="2" customFormat="1" ht="15" customHeight="1" x14ac:dyDescent="0.2">
      <c r="A75" s="97">
        <v>13</v>
      </c>
      <c r="B75" s="90" t="s">
        <v>6</v>
      </c>
      <c r="C75" s="90">
        <v>1</v>
      </c>
      <c r="D75" s="90">
        <v>1</v>
      </c>
      <c r="E75" s="90" t="s">
        <v>266</v>
      </c>
      <c r="F75" s="108">
        <v>6.26</v>
      </c>
      <c r="G75" s="108">
        <f t="shared" si="12"/>
        <v>1108.02</v>
      </c>
      <c r="H75" s="108">
        <f t="shared" si="13"/>
        <v>55.401000000000003</v>
      </c>
      <c r="I75" s="117"/>
    </row>
    <row r="76" spans="1:9" s="2" customFormat="1" ht="15" customHeight="1" x14ac:dyDescent="0.2">
      <c r="A76" s="97">
        <v>14</v>
      </c>
      <c r="B76" s="90" t="s">
        <v>30</v>
      </c>
      <c r="C76" s="90">
        <v>1</v>
      </c>
      <c r="D76" s="90">
        <v>1</v>
      </c>
      <c r="E76" s="90" t="s">
        <v>268</v>
      </c>
      <c r="F76" s="108">
        <v>6.26</v>
      </c>
      <c r="G76" s="108">
        <f t="shared" si="12"/>
        <v>1108.02</v>
      </c>
      <c r="H76" s="108">
        <f t="shared" si="13"/>
        <v>55.401000000000003</v>
      </c>
      <c r="I76" s="117"/>
    </row>
    <row r="77" spans="1:9" s="2" customFormat="1" ht="15" customHeight="1" x14ac:dyDescent="0.2">
      <c r="A77" s="97">
        <v>15</v>
      </c>
      <c r="B77" s="90" t="s">
        <v>30</v>
      </c>
      <c r="C77" s="90">
        <v>1</v>
      </c>
      <c r="D77" s="90">
        <v>1</v>
      </c>
      <c r="E77" s="90" t="s">
        <v>269</v>
      </c>
      <c r="F77" s="108">
        <v>6.26</v>
      </c>
      <c r="G77" s="108">
        <f t="shared" si="12"/>
        <v>1108.02</v>
      </c>
      <c r="H77" s="108">
        <f t="shared" si="13"/>
        <v>55.401000000000003</v>
      </c>
      <c r="I77" s="117"/>
    </row>
    <row r="78" spans="1:9" s="2" customFormat="1" ht="15" customHeight="1" x14ac:dyDescent="0.2">
      <c r="A78" s="97">
        <v>16</v>
      </c>
      <c r="B78" s="103" t="s">
        <v>33</v>
      </c>
      <c r="C78" s="90">
        <v>1</v>
      </c>
      <c r="D78" s="90">
        <v>1</v>
      </c>
      <c r="E78" s="90" t="s">
        <v>270</v>
      </c>
      <c r="F78" s="108">
        <v>8.75</v>
      </c>
      <c r="G78" s="108">
        <f t="shared" si="12"/>
        <v>1548.75</v>
      </c>
      <c r="H78" s="108">
        <f t="shared" si="13"/>
        <v>77.4375</v>
      </c>
      <c r="I78" s="117"/>
    </row>
    <row r="79" spans="1:9" s="2" customFormat="1" ht="15" customHeight="1" x14ac:dyDescent="0.2">
      <c r="A79" s="97">
        <v>17</v>
      </c>
      <c r="B79" s="90" t="s">
        <v>34</v>
      </c>
      <c r="C79" s="90">
        <v>1</v>
      </c>
      <c r="D79" s="90">
        <v>1</v>
      </c>
      <c r="E79" s="90" t="s">
        <v>271</v>
      </c>
      <c r="F79" s="108">
        <v>5.31</v>
      </c>
      <c r="G79" s="108">
        <f t="shared" si="12"/>
        <v>939.86999999999989</v>
      </c>
      <c r="H79" s="108">
        <f t="shared" si="13"/>
        <v>46.993499999999997</v>
      </c>
      <c r="I79" s="117"/>
    </row>
    <row r="80" spans="1:9" s="2" customFormat="1" ht="15" customHeight="1" x14ac:dyDescent="0.2">
      <c r="A80" s="97">
        <v>18</v>
      </c>
      <c r="B80" s="90" t="s">
        <v>34</v>
      </c>
      <c r="C80" s="90">
        <v>1</v>
      </c>
      <c r="D80" s="90">
        <v>1</v>
      </c>
      <c r="E80" s="90" t="s">
        <v>272</v>
      </c>
      <c r="F80" s="108">
        <v>5.53</v>
      </c>
      <c r="G80" s="108">
        <f t="shared" si="12"/>
        <v>978.81000000000006</v>
      </c>
      <c r="H80" s="108">
        <f t="shared" si="13"/>
        <v>48.9405</v>
      </c>
      <c r="I80" s="117"/>
    </row>
    <row r="81" spans="1:9" s="2" customFormat="1" ht="25.5" customHeight="1" x14ac:dyDescent="0.2">
      <c r="A81" s="105">
        <v>8</v>
      </c>
      <c r="B81" s="106" t="s">
        <v>5</v>
      </c>
      <c r="C81" s="106">
        <v>13</v>
      </c>
      <c r="D81" s="106">
        <v>13</v>
      </c>
      <c r="E81" s="106"/>
      <c r="F81" s="124"/>
      <c r="G81" s="124"/>
      <c r="H81" s="124"/>
      <c r="I81" s="125"/>
    </row>
    <row r="82" spans="1:9" s="2" customFormat="1" ht="15" customHeight="1" x14ac:dyDescent="0.2">
      <c r="A82" s="97">
        <v>1</v>
      </c>
      <c r="B82" s="90" t="s">
        <v>45</v>
      </c>
      <c r="C82" s="90">
        <v>1</v>
      </c>
      <c r="D82" s="90">
        <v>1</v>
      </c>
      <c r="E82" s="90" t="s">
        <v>273</v>
      </c>
      <c r="F82" s="108">
        <v>9.25</v>
      </c>
      <c r="G82" s="108">
        <f t="shared" ref="G82:G94" si="14">F82*177</f>
        <v>1637.25</v>
      </c>
      <c r="H82" s="108">
        <v>163.72999999999999</v>
      </c>
      <c r="I82" s="117"/>
    </row>
    <row r="83" spans="1:9" s="2" customFormat="1" ht="15" customHeight="1" x14ac:dyDescent="0.2">
      <c r="A83" s="97">
        <v>2</v>
      </c>
      <c r="B83" s="90" t="s">
        <v>8</v>
      </c>
      <c r="C83" s="90">
        <v>1</v>
      </c>
      <c r="D83" s="90">
        <v>1</v>
      </c>
      <c r="E83" s="90" t="s">
        <v>274</v>
      </c>
      <c r="F83" s="108">
        <v>6.85</v>
      </c>
      <c r="G83" s="108">
        <f t="shared" si="14"/>
        <v>1212.45</v>
      </c>
      <c r="H83" s="108">
        <v>97</v>
      </c>
      <c r="I83" s="117"/>
    </row>
    <row r="84" spans="1:9" s="2" customFormat="1" ht="15" customHeight="1" x14ac:dyDescent="0.2">
      <c r="A84" s="101">
        <v>3</v>
      </c>
      <c r="B84" s="90" t="s">
        <v>8</v>
      </c>
      <c r="C84" s="90">
        <v>1</v>
      </c>
      <c r="D84" s="90">
        <v>1</v>
      </c>
      <c r="E84" s="90" t="s">
        <v>275</v>
      </c>
      <c r="F84" s="118">
        <v>6.64</v>
      </c>
      <c r="G84" s="118">
        <f t="shared" si="14"/>
        <v>1175.28</v>
      </c>
      <c r="H84" s="108">
        <f t="shared" ref="H84:H94" si="15">G84*5/100</f>
        <v>58.763999999999996</v>
      </c>
      <c r="I84" s="117"/>
    </row>
    <row r="85" spans="1:9" s="2" customFormat="1" ht="15" customHeight="1" x14ac:dyDescent="0.2">
      <c r="A85" s="97">
        <v>4</v>
      </c>
      <c r="B85" s="90" t="s">
        <v>28</v>
      </c>
      <c r="C85" s="90">
        <v>1</v>
      </c>
      <c r="D85" s="90">
        <v>1</v>
      </c>
      <c r="E85" s="90" t="s">
        <v>276</v>
      </c>
      <c r="F85" s="108">
        <v>6.42</v>
      </c>
      <c r="G85" s="108">
        <f t="shared" si="14"/>
        <v>1136.3399999999999</v>
      </c>
      <c r="H85" s="108">
        <f t="shared" si="15"/>
        <v>56.817</v>
      </c>
      <c r="I85" s="117"/>
    </row>
    <row r="86" spans="1:9" s="2" customFormat="1" ht="15" customHeight="1" x14ac:dyDescent="0.2">
      <c r="A86" s="97">
        <v>5</v>
      </c>
      <c r="B86" s="90" t="s">
        <v>6</v>
      </c>
      <c r="C86" s="90">
        <v>1</v>
      </c>
      <c r="D86" s="90">
        <v>1</v>
      </c>
      <c r="E86" s="90" t="s">
        <v>277</v>
      </c>
      <c r="F86" s="108">
        <v>5.75</v>
      </c>
      <c r="G86" s="108">
        <f t="shared" si="14"/>
        <v>1017.75</v>
      </c>
      <c r="H86" s="108">
        <v>81.42</v>
      </c>
      <c r="I86" s="117"/>
    </row>
    <row r="87" spans="1:9" s="2" customFormat="1" ht="15" customHeight="1" x14ac:dyDescent="0.2">
      <c r="A87" s="97">
        <v>6</v>
      </c>
      <c r="B87" s="90" t="s">
        <v>27</v>
      </c>
      <c r="C87" s="90">
        <v>1</v>
      </c>
      <c r="D87" s="90">
        <v>1</v>
      </c>
      <c r="E87" s="90" t="s">
        <v>278</v>
      </c>
      <c r="F87" s="108">
        <v>5.83</v>
      </c>
      <c r="G87" s="108">
        <f t="shared" si="14"/>
        <v>1031.9100000000001</v>
      </c>
      <c r="H87" s="108">
        <f t="shared" si="15"/>
        <v>51.595500000000001</v>
      </c>
      <c r="I87" s="117"/>
    </row>
    <row r="88" spans="1:9" s="2" customFormat="1" ht="15" customHeight="1" x14ac:dyDescent="0.2">
      <c r="A88" s="97">
        <v>7</v>
      </c>
      <c r="B88" s="90" t="s">
        <v>27</v>
      </c>
      <c r="C88" s="90">
        <v>1</v>
      </c>
      <c r="D88" s="90">
        <v>1</v>
      </c>
      <c r="E88" s="90" t="s">
        <v>279</v>
      </c>
      <c r="F88" s="108">
        <v>5.75</v>
      </c>
      <c r="G88" s="108">
        <f t="shared" si="14"/>
        <v>1017.75</v>
      </c>
      <c r="H88" s="108">
        <f t="shared" si="15"/>
        <v>50.887500000000003</v>
      </c>
      <c r="I88" s="117"/>
    </row>
    <row r="89" spans="1:9" s="2" customFormat="1" ht="15" customHeight="1" x14ac:dyDescent="0.2">
      <c r="A89" s="97">
        <v>8</v>
      </c>
      <c r="B89" s="90" t="s">
        <v>6</v>
      </c>
      <c r="C89" s="90">
        <v>1</v>
      </c>
      <c r="D89" s="90">
        <v>1</v>
      </c>
      <c r="E89" s="90" t="s">
        <v>280</v>
      </c>
      <c r="F89" s="108">
        <v>5.75</v>
      </c>
      <c r="G89" s="108">
        <f t="shared" si="14"/>
        <v>1017.75</v>
      </c>
      <c r="H89" s="108">
        <v>81.42</v>
      </c>
      <c r="I89" s="117"/>
    </row>
    <row r="90" spans="1:9" s="2" customFormat="1" ht="15" customHeight="1" x14ac:dyDescent="0.2">
      <c r="A90" s="97">
        <v>9</v>
      </c>
      <c r="B90" s="90" t="s">
        <v>6</v>
      </c>
      <c r="C90" s="90">
        <v>1</v>
      </c>
      <c r="D90" s="90">
        <v>1</v>
      </c>
      <c r="E90" s="90" t="s">
        <v>281</v>
      </c>
      <c r="F90" s="108">
        <v>5.64</v>
      </c>
      <c r="G90" s="108">
        <f t="shared" si="14"/>
        <v>998.28</v>
      </c>
      <c r="H90" s="108">
        <f t="shared" si="15"/>
        <v>49.913999999999994</v>
      </c>
      <c r="I90" s="117"/>
    </row>
    <row r="91" spans="1:9" s="2" customFormat="1" ht="15" customHeight="1" x14ac:dyDescent="0.2">
      <c r="A91" s="97">
        <v>10</v>
      </c>
      <c r="B91" s="90" t="s">
        <v>27</v>
      </c>
      <c r="C91" s="90">
        <v>1</v>
      </c>
      <c r="D91" s="90">
        <v>1</v>
      </c>
      <c r="E91" s="90" t="s">
        <v>282</v>
      </c>
      <c r="F91" s="108">
        <v>6.85</v>
      </c>
      <c r="G91" s="108">
        <f t="shared" si="14"/>
        <v>1212.45</v>
      </c>
      <c r="H91" s="108">
        <f t="shared" si="15"/>
        <v>60.622500000000002</v>
      </c>
      <c r="I91" s="117"/>
    </row>
    <row r="92" spans="1:9" s="2" customFormat="1" ht="15" customHeight="1" x14ac:dyDescent="0.2">
      <c r="A92" s="97">
        <v>11</v>
      </c>
      <c r="B92" s="90" t="s">
        <v>6</v>
      </c>
      <c r="C92" s="90">
        <v>1</v>
      </c>
      <c r="D92" s="90">
        <v>1</v>
      </c>
      <c r="E92" s="90" t="s">
        <v>283</v>
      </c>
      <c r="F92" s="108">
        <v>5.59</v>
      </c>
      <c r="G92" s="108">
        <f t="shared" si="14"/>
        <v>989.43</v>
      </c>
      <c r="H92" s="108">
        <f t="shared" si="15"/>
        <v>49.471499999999999</v>
      </c>
      <c r="I92" s="117"/>
    </row>
    <row r="93" spans="1:9" s="2" customFormat="1" ht="15" customHeight="1" x14ac:dyDescent="0.2">
      <c r="A93" s="97">
        <v>12</v>
      </c>
      <c r="B93" s="90" t="s">
        <v>4</v>
      </c>
      <c r="C93" s="90">
        <v>1</v>
      </c>
      <c r="D93" s="90">
        <v>1</v>
      </c>
      <c r="E93" s="90" t="s">
        <v>284</v>
      </c>
      <c r="F93" s="108">
        <v>6.85</v>
      </c>
      <c r="G93" s="108">
        <f t="shared" si="14"/>
        <v>1212.45</v>
      </c>
      <c r="H93" s="108">
        <f t="shared" si="15"/>
        <v>60.622500000000002</v>
      </c>
      <c r="I93" s="117"/>
    </row>
    <row r="94" spans="1:9" s="2" customFormat="1" ht="15" customHeight="1" x14ac:dyDescent="0.2">
      <c r="A94" s="97">
        <v>13</v>
      </c>
      <c r="B94" s="90" t="s">
        <v>4</v>
      </c>
      <c r="C94" s="90">
        <v>1</v>
      </c>
      <c r="D94" s="90">
        <v>1</v>
      </c>
      <c r="E94" s="90" t="s">
        <v>285</v>
      </c>
      <c r="F94" s="108">
        <v>5.75</v>
      </c>
      <c r="G94" s="108">
        <f t="shared" si="14"/>
        <v>1017.75</v>
      </c>
      <c r="H94" s="108">
        <f t="shared" si="15"/>
        <v>50.887500000000003</v>
      </c>
      <c r="I94" s="117"/>
    </row>
    <row r="95" spans="1:9" s="2" customFormat="1" ht="15" customHeight="1" x14ac:dyDescent="0.2">
      <c r="A95" s="105">
        <v>9</v>
      </c>
      <c r="B95" s="106" t="s">
        <v>21</v>
      </c>
      <c r="C95" s="106">
        <f>C96+C97+C98++C99+C101+C102+C104+C105+C106+C107+C108+C109+C110+C111+C112+C113+C114+C115+C103+C100</f>
        <v>20</v>
      </c>
      <c r="D95" s="106">
        <f>D96+D97+D98++D99+D101+D102+D104+D105+D106+D107+D108+D109+D110+D111+D112+D113+D114+D115+D103+D100</f>
        <v>18</v>
      </c>
      <c r="E95" s="106"/>
      <c r="F95" s="124"/>
      <c r="G95" s="124"/>
      <c r="H95" s="124"/>
      <c r="I95" s="125"/>
    </row>
    <row r="96" spans="1:9" s="2" customFormat="1" ht="15" customHeight="1" x14ac:dyDescent="0.2">
      <c r="A96" s="101">
        <v>1</v>
      </c>
      <c r="B96" s="91" t="s">
        <v>45</v>
      </c>
      <c r="C96" s="91">
        <v>1</v>
      </c>
      <c r="D96" s="91">
        <v>1</v>
      </c>
      <c r="E96" s="91" t="s">
        <v>286</v>
      </c>
      <c r="F96" s="118">
        <v>9.25</v>
      </c>
      <c r="G96" s="108">
        <f t="shared" ref="G96:G102" si="16">F96*177</f>
        <v>1637.25</v>
      </c>
      <c r="H96" s="108">
        <v>163.72999999999999</v>
      </c>
      <c r="I96" s="119"/>
    </row>
    <row r="97" spans="1:10" s="2" customFormat="1" ht="15" customHeight="1" x14ac:dyDescent="0.2">
      <c r="A97" s="101">
        <v>2</v>
      </c>
      <c r="B97" s="91" t="s">
        <v>23</v>
      </c>
      <c r="C97" s="91">
        <v>1</v>
      </c>
      <c r="D97" s="91">
        <v>1</v>
      </c>
      <c r="E97" s="91" t="s">
        <v>287</v>
      </c>
      <c r="F97" s="118">
        <v>8.75</v>
      </c>
      <c r="G97" s="108">
        <f t="shared" si="16"/>
        <v>1548.75</v>
      </c>
      <c r="H97" s="108">
        <f t="shared" ref="H97:H102" si="17">G97*5/100</f>
        <v>77.4375</v>
      </c>
      <c r="I97" s="119"/>
    </row>
    <row r="98" spans="1:10" s="2" customFormat="1" ht="15" customHeight="1" x14ac:dyDescent="0.2">
      <c r="A98" s="101">
        <v>3</v>
      </c>
      <c r="B98" s="91" t="s">
        <v>3</v>
      </c>
      <c r="C98" s="91">
        <v>1</v>
      </c>
      <c r="D98" s="91">
        <v>1</v>
      </c>
      <c r="E98" s="91" t="s">
        <v>288</v>
      </c>
      <c r="F98" s="118">
        <v>7.95</v>
      </c>
      <c r="G98" s="108">
        <f t="shared" si="16"/>
        <v>1407.15</v>
      </c>
      <c r="H98" s="108">
        <f t="shared" si="17"/>
        <v>70.357500000000002</v>
      </c>
      <c r="I98" s="119"/>
    </row>
    <row r="99" spans="1:10" s="2" customFormat="1" ht="15" customHeight="1" x14ac:dyDescent="0.2">
      <c r="A99" s="101">
        <v>4</v>
      </c>
      <c r="B99" s="91" t="s">
        <v>2</v>
      </c>
      <c r="C99" s="91">
        <v>1</v>
      </c>
      <c r="D99" s="91">
        <v>1</v>
      </c>
      <c r="E99" s="91" t="s">
        <v>289</v>
      </c>
      <c r="F99" s="118">
        <v>6.85</v>
      </c>
      <c r="G99" s="108">
        <f t="shared" si="16"/>
        <v>1212.45</v>
      </c>
      <c r="H99" s="108">
        <v>121.25</v>
      </c>
      <c r="I99" s="119"/>
    </row>
    <row r="100" spans="1:10" s="2" customFormat="1" ht="15" customHeight="1" x14ac:dyDescent="0.2">
      <c r="A100" s="101">
        <v>5</v>
      </c>
      <c r="B100" s="91" t="s">
        <v>1</v>
      </c>
      <c r="C100" s="91">
        <v>1</v>
      </c>
      <c r="D100" s="91">
        <v>0.5</v>
      </c>
      <c r="E100" s="91" t="s">
        <v>290</v>
      </c>
      <c r="F100" s="118">
        <v>3</v>
      </c>
      <c r="G100" s="108">
        <f t="shared" si="16"/>
        <v>531</v>
      </c>
      <c r="H100" s="108">
        <f t="shared" si="17"/>
        <v>26.55</v>
      </c>
      <c r="I100" s="119"/>
    </row>
    <row r="101" spans="1:10" s="2" customFormat="1" ht="15" customHeight="1" x14ac:dyDescent="0.2">
      <c r="A101" s="101">
        <v>6</v>
      </c>
      <c r="B101" s="91" t="s">
        <v>306</v>
      </c>
      <c r="C101" s="91">
        <v>1</v>
      </c>
      <c r="D101" s="91">
        <v>0.5</v>
      </c>
      <c r="E101" s="91" t="s">
        <v>291</v>
      </c>
      <c r="F101" s="118">
        <v>4.6500000000000004</v>
      </c>
      <c r="G101" s="108">
        <f t="shared" si="16"/>
        <v>823.05000000000007</v>
      </c>
      <c r="H101" s="108"/>
      <c r="I101" s="119"/>
    </row>
    <row r="102" spans="1:10" s="2" customFormat="1" ht="15" customHeight="1" x14ac:dyDescent="0.2">
      <c r="A102" s="97">
        <v>7</v>
      </c>
      <c r="B102" s="90" t="s">
        <v>67</v>
      </c>
      <c r="C102" s="91">
        <v>1</v>
      </c>
      <c r="D102" s="91">
        <v>1</v>
      </c>
      <c r="E102" s="91" t="s">
        <v>292</v>
      </c>
      <c r="F102" s="118">
        <v>4.6500000000000004</v>
      </c>
      <c r="G102" s="108">
        <f t="shared" si="16"/>
        <v>823.05000000000007</v>
      </c>
      <c r="H102" s="108">
        <f t="shared" si="17"/>
        <v>41.152500000000003</v>
      </c>
      <c r="I102" s="119"/>
    </row>
    <row r="103" spans="1:10" s="2" customFormat="1" ht="15" customHeight="1" x14ac:dyDescent="0.2">
      <c r="A103" s="98">
        <v>8</v>
      </c>
      <c r="B103" s="90" t="s">
        <v>22</v>
      </c>
      <c r="C103" s="91">
        <v>1</v>
      </c>
      <c r="D103" s="91">
        <v>0.5</v>
      </c>
      <c r="E103" s="99" t="s">
        <v>307</v>
      </c>
      <c r="F103" s="131">
        <v>3.63</v>
      </c>
      <c r="G103" s="130">
        <f>F103*177</f>
        <v>642.51</v>
      </c>
      <c r="H103" s="108"/>
      <c r="I103" s="119"/>
      <c r="J103" s="2" t="s">
        <v>314</v>
      </c>
    </row>
    <row r="104" spans="1:10" s="2" customFormat="1" ht="15" customHeight="1" x14ac:dyDescent="0.2">
      <c r="A104" s="97">
        <v>9</v>
      </c>
      <c r="B104" s="90" t="s">
        <v>68</v>
      </c>
      <c r="C104" s="91">
        <v>1</v>
      </c>
      <c r="D104" s="91">
        <v>1</v>
      </c>
      <c r="E104" s="91" t="s">
        <v>293</v>
      </c>
      <c r="F104" s="118" t="s">
        <v>294</v>
      </c>
      <c r="G104" s="108">
        <v>642</v>
      </c>
      <c r="H104" s="108"/>
      <c r="I104" s="119"/>
    </row>
    <row r="105" spans="1:10" s="2" customFormat="1" ht="15" customHeight="1" x14ac:dyDescent="0.2">
      <c r="A105" s="97">
        <v>10</v>
      </c>
      <c r="B105" s="90" t="s">
        <v>71</v>
      </c>
      <c r="C105" s="91">
        <v>1</v>
      </c>
      <c r="D105" s="91">
        <v>1</v>
      </c>
      <c r="E105" s="91" t="s">
        <v>295</v>
      </c>
      <c r="F105" s="118" t="s">
        <v>294</v>
      </c>
      <c r="G105" s="108">
        <v>642</v>
      </c>
      <c r="H105" s="108"/>
      <c r="I105" s="119"/>
    </row>
    <row r="106" spans="1:10" s="2" customFormat="1" ht="15" customHeight="1" x14ac:dyDescent="0.2">
      <c r="A106" s="97">
        <v>11</v>
      </c>
      <c r="B106" s="90" t="s">
        <v>71</v>
      </c>
      <c r="C106" s="91">
        <v>1</v>
      </c>
      <c r="D106" s="91">
        <v>1</v>
      </c>
      <c r="E106" s="91" t="s">
        <v>296</v>
      </c>
      <c r="F106" s="118" t="s">
        <v>294</v>
      </c>
      <c r="G106" s="108">
        <v>642</v>
      </c>
      <c r="H106" s="108"/>
      <c r="I106" s="119"/>
    </row>
    <row r="107" spans="1:10" s="2" customFormat="1" ht="15" customHeight="1" x14ac:dyDescent="0.2">
      <c r="A107" s="97">
        <v>12</v>
      </c>
      <c r="B107" s="90" t="s">
        <v>71</v>
      </c>
      <c r="C107" s="91">
        <v>1</v>
      </c>
      <c r="D107" s="91">
        <v>1</v>
      </c>
      <c r="E107" s="91" t="s">
        <v>297</v>
      </c>
      <c r="F107" s="118" t="s">
        <v>294</v>
      </c>
      <c r="G107" s="108">
        <v>642</v>
      </c>
      <c r="H107" s="108"/>
      <c r="I107" s="119"/>
    </row>
    <row r="108" spans="1:10" s="2" customFormat="1" ht="15" customHeight="1" x14ac:dyDescent="0.2">
      <c r="A108" s="97">
        <v>13</v>
      </c>
      <c r="B108" s="90" t="s">
        <v>68</v>
      </c>
      <c r="C108" s="91">
        <v>1</v>
      </c>
      <c r="D108" s="91">
        <v>1</v>
      </c>
      <c r="E108" s="91" t="s">
        <v>298</v>
      </c>
      <c r="F108" s="118" t="s">
        <v>294</v>
      </c>
      <c r="G108" s="108">
        <v>642</v>
      </c>
      <c r="H108" s="108"/>
      <c r="I108" s="119"/>
    </row>
    <row r="109" spans="1:10" s="2" customFormat="1" ht="15" customHeight="1" x14ac:dyDescent="0.2">
      <c r="A109" s="97">
        <v>14</v>
      </c>
      <c r="B109" s="90" t="s">
        <v>68</v>
      </c>
      <c r="C109" s="91">
        <v>1</v>
      </c>
      <c r="D109" s="91">
        <v>1</v>
      </c>
      <c r="E109" s="91" t="s">
        <v>299</v>
      </c>
      <c r="F109" s="118" t="s">
        <v>294</v>
      </c>
      <c r="G109" s="108">
        <v>642</v>
      </c>
      <c r="H109" s="108"/>
      <c r="I109" s="119"/>
    </row>
    <row r="110" spans="1:10" s="2" customFormat="1" ht="15" customHeight="1" x14ac:dyDescent="0.2">
      <c r="A110" s="97">
        <v>15</v>
      </c>
      <c r="B110" s="90" t="s">
        <v>71</v>
      </c>
      <c r="C110" s="91">
        <v>1</v>
      </c>
      <c r="D110" s="91">
        <v>0.5</v>
      </c>
      <c r="E110" s="91" t="s">
        <v>300</v>
      </c>
      <c r="F110" s="118" t="s">
        <v>294</v>
      </c>
      <c r="G110" s="108">
        <v>321</v>
      </c>
      <c r="H110" s="108"/>
      <c r="I110" s="128"/>
    </row>
    <row r="111" spans="1:10" s="2" customFormat="1" ht="15" customHeight="1" x14ac:dyDescent="0.2">
      <c r="A111" s="97">
        <v>16</v>
      </c>
      <c r="B111" s="90" t="s">
        <v>72</v>
      </c>
      <c r="C111" s="91">
        <v>1</v>
      </c>
      <c r="D111" s="91">
        <v>1</v>
      </c>
      <c r="E111" s="91" t="s">
        <v>301</v>
      </c>
      <c r="F111" s="118" t="s">
        <v>294</v>
      </c>
      <c r="G111" s="108">
        <v>642</v>
      </c>
      <c r="H111" s="108"/>
      <c r="I111" s="119">
        <v>100</v>
      </c>
    </row>
    <row r="112" spans="1:10" s="2" customFormat="1" ht="15" customHeight="1" x14ac:dyDescent="0.2">
      <c r="A112" s="97">
        <v>17</v>
      </c>
      <c r="B112" s="90" t="s">
        <v>72</v>
      </c>
      <c r="C112" s="91">
        <v>1</v>
      </c>
      <c r="D112" s="91">
        <v>1</v>
      </c>
      <c r="E112" s="91" t="s">
        <v>302</v>
      </c>
      <c r="F112" s="118" t="s">
        <v>294</v>
      </c>
      <c r="G112" s="108">
        <v>642</v>
      </c>
      <c r="H112" s="108"/>
      <c r="I112" s="119">
        <v>100</v>
      </c>
    </row>
    <row r="113" spans="1:10" s="2" customFormat="1" ht="15" customHeight="1" x14ac:dyDescent="0.2">
      <c r="A113" s="97">
        <v>18</v>
      </c>
      <c r="B113" s="90" t="s">
        <v>72</v>
      </c>
      <c r="C113" s="91">
        <v>1</v>
      </c>
      <c r="D113" s="91">
        <v>1</v>
      </c>
      <c r="E113" s="91" t="s">
        <v>303</v>
      </c>
      <c r="F113" s="118" t="s">
        <v>294</v>
      </c>
      <c r="G113" s="108">
        <v>642</v>
      </c>
      <c r="H113" s="108"/>
      <c r="I113" s="119">
        <v>100</v>
      </c>
    </row>
    <row r="114" spans="1:10" s="2" customFormat="1" ht="15" customHeight="1" x14ac:dyDescent="0.2">
      <c r="A114" s="97">
        <v>19</v>
      </c>
      <c r="B114" s="90" t="s">
        <v>72</v>
      </c>
      <c r="C114" s="91">
        <v>1</v>
      </c>
      <c r="D114" s="91">
        <v>1</v>
      </c>
      <c r="E114" s="91" t="s">
        <v>304</v>
      </c>
      <c r="F114" s="118" t="s">
        <v>294</v>
      </c>
      <c r="G114" s="108">
        <v>642</v>
      </c>
      <c r="H114" s="108"/>
      <c r="I114" s="119">
        <v>100</v>
      </c>
    </row>
    <row r="115" spans="1:10" s="2" customFormat="1" ht="15" customHeight="1" thickBot="1" x14ac:dyDescent="0.25">
      <c r="A115" s="133">
        <v>20</v>
      </c>
      <c r="B115" s="104" t="s">
        <v>73</v>
      </c>
      <c r="C115" s="114">
        <v>1</v>
      </c>
      <c r="D115" s="114">
        <v>1</v>
      </c>
      <c r="E115" s="104" t="s">
        <v>312</v>
      </c>
      <c r="F115" s="126" t="s">
        <v>294</v>
      </c>
      <c r="G115" s="115">
        <v>642</v>
      </c>
      <c r="H115" s="115"/>
      <c r="I115" s="129"/>
    </row>
    <row r="116" spans="1:10" x14ac:dyDescent="0.2">
      <c r="C116" s="52">
        <f>C4+C10+C13+C21+C40+C50+C62+C81+C95</f>
        <v>103</v>
      </c>
      <c r="D116" s="116">
        <f>D4+D10+D13+D21+D40+D50+D62+D81+D95</f>
        <v>100.5</v>
      </c>
      <c r="E116" s="52"/>
      <c r="F116" s="52"/>
      <c r="G116" s="127">
        <f>SUM(G5:G115)</f>
        <v>117669.93000000002</v>
      </c>
      <c r="H116" s="127">
        <f>SUM(H5:H115)</f>
        <v>6220.1429999999982</v>
      </c>
      <c r="I116" s="127">
        <f>SUM(I5:I115)</f>
        <v>1489.4</v>
      </c>
    </row>
    <row r="117" spans="1:10" x14ac:dyDescent="0.2">
      <c r="C117" s="24"/>
      <c r="D117" s="24"/>
      <c r="E117" s="24"/>
      <c r="F117" s="24"/>
      <c r="G117" s="132">
        <f>G116+H116+I116</f>
        <v>125379.47300000001</v>
      </c>
      <c r="H117" s="24"/>
      <c r="I117" s="24"/>
    </row>
    <row r="118" spans="1:10" x14ac:dyDescent="0.2">
      <c r="B118" s="1" t="s">
        <v>15</v>
      </c>
      <c r="C118"/>
      <c r="D118" s="24"/>
      <c r="E118" s="142" t="s">
        <v>316</v>
      </c>
      <c r="F118" s="143">
        <v>44408</v>
      </c>
      <c r="G118" s="144">
        <f>G18+585+G45+G57+G103+G25+G19+G47-300+G9-I7-I11-I12</f>
        <v>7857.08</v>
      </c>
      <c r="H118"/>
      <c r="I118"/>
    </row>
    <row r="119" spans="1:10" x14ac:dyDescent="0.2">
      <c r="B119" s="1" t="s">
        <v>16</v>
      </c>
      <c r="C119"/>
      <c r="D119" s="24"/>
      <c r="E119" s="52"/>
      <c r="F119" s="24"/>
      <c r="G119" s="127">
        <f>G117-G118</f>
        <v>117522.39300000001</v>
      </c>
      <c r="H119" s="140"/>
      <c r="I119" s="141"/>
      <c r="J119" s="145"/>
    </row>
    <row r="120" spans="1:10" x14ac:dyDescent="0.2">
      <c r="B120" s="1" t="s">
        <v>17</v>
      </c>
      <c r="C120"/>
      <c r="D120" s="24"/>
      <c r="E120" s="147"/>
      <c r="F120" s="24"/>
      <c r="G120" s="24"/>
      <c r="H120"/>
      <c r="I120"/>
    </row>
    <row r="121" spans="1:10" x14ac:dyDescent="0.2">
      <c r="B121" s="1" t="s">
        <v>18</v>
      </c>
      <c r="C121"/>
      <c r="D121" s="24"/>
      <c r="E121" s="24"/>
      <c r="F121" s="24"/>
      <c r="G121" s="136"/>
      <c r="H121"/>
      <c r="I121"/>
      <c r="J121" s="146"/>
    </row>
    <row r="122" spans="1:10" x14ac:dyDescent="0.2">
      <c r="B122" s="1" t="s">
        <v>19</v>
      </c>
      <c r="C122"/>
      <c r="D122"/>
      <c r="E122"/>
      <c r="F122"/>
      <c r="G122" s="137"/>
      <c r="H122" s="140"/>
      <c r="I122" s="139"/>
    </row>
    <row r="123" spans="1:10" x14ac:dyDescent="0.2">
      <c r="B123" s="1" t="s">
        <v>20</v>
      </c>
      <c r="C123"/>
      <c r="D123"/>
      <c r="E123"/>
      <c r="F123"/>
      <c r="G123"/>
      <c r="H123"/>
      <c r="I123"/>
    </row>
    <row r="124" spans="1:10" x14ac:dyDescent="0.2">
      <c r="C124"/>
      <c r="D124"/>
      <c r="E124"/>
      <c r="F124"/>
      <c r="G124" s="138"/>
      <c r="H124"/>
      <c r="I124" s="135"/>
    </row>
    <row r="125" spans="1:10" x14ac:dyDescent="0.2">
      <c r="C125"/>
      <c r="D125"/>
      <c r="E125"/>
      <c r="F125" s="1"/>
      <c r="G125" s="138"/>
      <c r="H125"/>
      <c r="I125"/>
    </row>
    <row r="126" spans="1:10" x14ac:dyDescent="0.2">
      <c r="G126" s="135"/>
    </row>
    <row r="128" spans="1:10" x14ac:dyDescent="0.2">
      <c r="G128" s="135"/>
    </row>
  </sheetData>
  <pageMargins left="0.25" right="0.25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H49"/>
  <sheetViews>
    <sheetView tabSelected="1" topLeftCell="A13" workbookViewId="0">
      <selection activeCell="J34" sqref="J34"/>
    </sheetView>
  </sheetViews>
  <sheetFormatPr defaultColWidth="9.140625" defaultRowHeight="12.75" x14ac:dyDescent="0.2"/>
  <cols>
    <col min="1" max="1" width="4.42578125" style="149" customWidth="1"/>
    <col min="2" max="2" width="40.85546875" style="159" customWidth="1"/>
    <col min="3" max="3" width="16.85546875" style="159" customWidth="1"/>
    <col min="4" max="4" width="14.85546875" style="154" customWidth="1"/>
    <col min="5" max="5" width="13.7109375" style="154" customWidth="1"/>
    <col min="6" max="6" width="16.42578125" style="154" customWidth="1"/>
    <col min="7" max="9" width="9.140625" style="62"/>
    <col min="10" max="10" width="12.42578125" style="62" customWidth="1"/>
    <col min="11" max="11" width="15.5703125" style="62" customWidth="1"/>
    <col min="12" max="12" width="9.140625" style="62"/>
    <col min="13" max="13" width="21.140625" style="62" customWidth="1"/>
    <col min="14" max="14" width="15.85546875" style="62" customWidth="1"/>
    <col min="15" max="15" width="44.140625" style="62" customWidth="1"/>
    <col min="16" max="16384" width="9.140625" style="62"/>
  </cols>
  <sheetData>
    <row r="1" spans="1:6" ht="12.75" customHeight="1" x14ac:dyDescent="0.2">
      <c r="A1" s="173" t="s">
        <v>320</v>
      </c>
      <c r="B1" s="173"/>
      <c r="C1" s="173"/>
      <c r="D1" s="173"/>
      <c r="E1" s="173"/>
      <c r="F1" s="173"/>
    </row>
    <row r="2" spans="1:6" ht="12.75" customHeight="1" x14ac:dyDescent="0.2">
      <c r="A2" s="173"/>
      <c r="B2" s="173"/>
      <c r="C2" s="173"/>
      <c r="D2" s="173"/>
      <c r="E2" s="173"/>
      <c r="F2" s="173"/>
    </row>
    <row r="3" spans="1:6" ht="42" customHeight="1" x14ac:dyDescent="0.2">
      <c r="A3" s="174"/>
      <c r="B3" s="174"/>
      <c r="C3" s="174"/>
      <c r="D3" s="174"/>
      <c r="E3" s="174"/>
      <c r="F3" s="174"/>
    </row>
    <row r="4" spans="1:6" ht="42" customHeight="1" x14ac:dyDescent="0.2">
      <c r="A4" s="169" t="s">
        <v>318</v>
      </c>
      <c r="B4" s="170" t="s">
        <v>321</v>
      </c>
      <c r="C4" s="171" t="s">
        <v>325</v>
      </c>
      <c r="D4" s="171" t="s">
        <v>324</v>
      </c>
      <c r="E4" s="171" t="s">
        <v>325</v>
      </c>
      <c r="F4" s="175" t="s">
        <v>326</v>
      </c>
    </row>
    <row r="5" spans="1:6" ht="27.75" customHeight="1" x14ac:dyDescent="0.2">
      <c r="A5" s="169"/>
      <c r="B5" s="170"/>
      <c r="C5" s="172"/>
      <c r="D5" s="172"/>
      <c r="E5" s="172"/>
      <c r="F5" s="176"/>
    </row>
    <row r="6" spans="1:6" ht="15" customHeight="1" x14ac:dyDescent="0.2">
      <c r="A6" s="166">
        <v>1</v>
      </c>
      <c r="B6" s="152" t="s">
        <v>12</v>
      </c>
      <c r="C6" s="152">
        <v>1</v>
      </c>
      <c r="D6" s="158"/>
      <c r="E6" s="152">
        <v>1</v>
      </c>
      <c r="F6" s="158"/>
    </row>
    <row r="7" spans="1:6" ht="15" customHeight="1" x14ac:dyDescent="0.2">
      <c r="A7" s="166">
        <v>2</v>
      </c>
      <c r="B7" s="152" t="s">
        <v>11</v>
      </c>
      <c r="C7" s="152">
        <v>1</v>
      </c>
      <c r="D7" s="158"/>
      <c r="E7" s="152">
        <v>1</v>
      </c>
      <c r="F7" s="158"/>
    </row>
    <row r="8" spans="1:6" ht="15" customHeight="1" x14ac:dyDescent="0.2">
      <c r="A8" s="166">
        <v>3</v>
      </c>
      <c r="B8" s="152" t="s">
        <v>99</v>
      </c>
      <c r="C8" s="152">
        <v>1</v>
      </c>
      <c r="D8" s="158"/>
      <c r="E8" s="152">
        <v>1</v>
      </c>
      <c r="F8" s="158"/>
    </row>
    <row r="9" spans="1:6" ht="15" customHeight="1" x14ac:dyDescent="0.2">
      <c r="A9" s="166">
        <v>4</v>
      </c>
      <c r="B9" s="152" t="s">
        <v>10</v>
      </c>
      <c r="C9" s="152">
        <v>1</v>
      </c>
      <c r="D9" s="158"/>
      <c r="E9" s="152">
        <v>1</v>
      </c>
      <c r="F9" s="158"/>
    </row>
    <row r="10" spans="1:6" ht="15" customHeight="1" x14ac:dyDescent="0.2">
      <c r="A10" s="166">
        <v>5</v>
      </c>
      <c r="B10" s="152" t="s">
        <v>79</v>
      </c>
      <c r="C10" s="152">
        <v>1</v>
      </c>
      <c r="D10" s="158"/>
      <c r="E10" s="152">
        <v>1</v>
      </c>
      <c r="F10" s="158"/>
    </row>
    <row r="11" spans="1:6" ht="15" customHeight="1" x14ac:dyDescent="0.2">
      <c r="A11" s="166">
        <v>6</v>
      </c>
      <c r="B11" s="152" t="s">
        <v>329</v>
      </c>
      <c r="C11" s="152">
        <v>1</v>
      </c>
      <c r="D11" s="158"/>
      <c r="E11" s="152">
        <v>1</v>
      </c>
      <c r="F11" s="158"/>
    </row>
    <row r="12" spans="1:6" ht="15" customHeight="1" x14ac:dyDescent="0.2">
      <c r="A12" s="166">
        <v>7</v>
      </c>
      <c r="B12" s="152" t="s">
        <v>330</v>
      </c>
      <c r="C12" s="152">
        <v>1</v>
      </c>
      <c r="D12" s="158"/>
      <c r="E12" s="152">
        <v>1</v>
      </c>
      <c r="F12" s="158"/>
    </row>
    <row r="13" spans="1:6" s="57" customFormat="1" ht="15" customHeight="1" x14ac:dyDescent="0.2">
      <c r="A13" s="166">
        <v>8</v>
      </c>
      <c r="B13" s="152" t="s">
        <v>45</v>
      </c>
      <c r="C13" s="152">
        <v>7</v>
      </c>
      <c r="D13" s="158">
        <v>1809.13</v>
      </c>
      <c r="E13" s="152">
        <v>6</v>
      </c>
      <c r="F13" s="158">
        <v>1925.96</v>
      </c>
    </row>
    <row r="14" spans="1:6" s="57" customFormat="1" ht="15" customHeight="1" x14ac:dyDescent="0.2">
      <c r="A14" s="166">
        <v>9</v>
      </c>
      <c r="B14" s="152" t="s">
        <v>52</v>
      </c>
      <c r="C14" s="152">
        <v>3</v>
      </c>
      <c r="D14" s="158">
        <v>1500.08</v>
      </c>
      <c r="E14" s="152">
        <v>4</v>
      </c>
      <c r="F14" s="158">
        <v>1610.93</v>
      </c>
    </row>
    <row r="15" spans="1:6" s="57" customFormat="1" ht="15" customHeight="1" x14ac:dyDescent="0.2">
      <c r="A15" s="166">
        <v>10</v>
      </c>
      <c r="B15" s="152" t="s">
        <v>26</v>
      </c>
      <c r="C15" s="152">
        <v>1</v>
      </c>
      <c r="D15" s="158"/>
      <c r="E15" s="152">
        <v>1</v>
      </c>
      <c r="F15" s="158"/>
    </row>
    <row r="16" spans="1:6" s="57" customFormat="1" ht="15" customHeight="1" x14ac:dyDescent="0.2">
      <c r="A16" s="166">
        <v>11</v>
      </c>
      <c r="B16" s="152" t="s">
        <v>322</v>
      </c>
      <c r="C16" s="152">
        <v>1</v>
      </c>
      <c r="D16" s="158"/>
      <c r="E16" s="152">
        <v>1</v>
      </c>
      <c r="F16" s="158"/>
    </row>
    <row r="17" spans="1:6" s="57" customFormat="1" ht="15" customHeight="1" x14ac:dyDescent="0.2">
      <c r="A17" s="166">
        <v>12</v>
      </c>
      <c r="B17" s="152" t="s">
        <v>54</v>
      </c>
      <c r="C17" s="152">
        <v>1</v>
      </c>
      <c r="D17" s="158"/>
      <c r="E17" s="152">
        <v>1</v>
      </c>
      <c r="F17" s="158"/>
    </row>
    <row r="18" spans="1:6" s="57" customFormat="1" ht="14.1" customHeight="1" x14ac:dyDescent="0.2">
      <c r="A18" s="166">
        <v>13</v>
      </c>
      <c r="B18" s="152" t="s">
        <v>8</v>
      </c>
      <c r="C18" s="152">
        <v>8</v>
      </c>
      <c r="D18" s="158">
        <v>1333.71</v>
      </c>
      <c r="E18" s="152">
        <v>8</v>
      </c>
      <c r="F18" s="158">
        <v>1594.69</v>
      </c>
    </row>
    <row r="19" spans="1:6" s="57" customFormat="1" ht="15" customHeight="1" x14ac:dyDescent="0.2">
      <c r="A19" s="166">
        <v>14</v>
      </c>
      <c r="B19" s="152" t="s">
        <v>28</v>
      </c>
      <c r="C19" s="152">
        <v>11</v>
      </c>
      <c r="D19" s="158">
        <v>1282.0999999999999</v>
      </c>
      <c r="E19" s="152">
        <v>11</v>
      </c>
      <c r="F19" s="158">
        <v>1318.57</v>
      </c>
    </row>
    <row r="20" spans="1:6" s="57" customFormat="1" ht="15" customHeight="1" x14ac:dyDescent="0.2">
      <c r="A20" s="166">
        <v>15</v>
      </c>
      <c r="B20" s="152" t="s">
        <v>6</v>
      </c>
      <c r="C20" s="152">
        <v>21</v>
      </c>
      <c r="D20" s="158">
        <v>1149.8699999999999</v>
      </c>
      <c r="E20" s="152">
        <v>20</v>
      </c>
      <c r="F20" s="158">
        <v>1228.92</v>
      </c>
    </row>
    <row r="21" spans="1:6" s="57" customFormat="1" ht="15" customHeight="1" x14ac:dyDescent="0.2">
      <c r="A21" s="166">
        <v>16</v>
      </c>
      <c r="B21" s="152" t="s">
        <v>323</v>
      </c>
      <c r="C21" s="152">
        <v>2</v>
      </c>
      <c r="D21" s="158">
        <v>1113.78</v>
      </c>
      <c r="E21" s="152">
        <v>2</v>
      </c>
      <c r="F21" s="158">
        <v>1199.57</v>
      </c>
    </row>
    <row r="22" spans="1:6" s="57" customFormat="1" ht="15" customHeight="1" x14ac:dyDescent="0.2">
      <c r="A22" s="166">
        <v>17</v>
      </c>
      <c r="B22" s="152" t="s">
        <v>31</v>
      </c>
      <c r="C22" s="152">
        <v>1</v>
      </c>
      <c r="D22" s="158"/>
      <c r="E22" s="152">
        <v>1</v>
      </c>
      <c r="F22" s="158"/>
    </row>
    <row r="23" spans="1:6" s="57" customFormat="1" ht="15" customHeight="1" x14ac:dyDescent="0.2">
      <c r="A23" s="166">
        <v>18</v>
      </c>
      <c r="B23" s="152" t="s">
        <v>4</v>
      </c>
      <c r="C23" s="152">
        <v>2</v>
      </c>
      <c r="D23" s="158">
        <v>1036.68</v>
      </c>
      <c r="E23" s="152">
        <v>2</v>
      </c>
      <c r="F23" s="158">
        <v>1255.48</v>
      </c>
    </row>
    <row r="24" spans="1:6" s="57" customFormat="1" ht="15" customHeight="1" x14ac:dyDescent="0.2">
      <c r="A24" s="166">
        <v>19</v>
      </c>
      <c r="B24" s="152" t="s">
        <v>327</v>
      </c>
      <c r="C24" s="152">
        <v>1</v>
      </c>
      <c r="D24" s="158"/>
      <c r="E24" s="152">
        <v>1</v>
      </c>
      <c r="F24" s="158"/>
    </row>
    <row r="25" spans="1:6" s="57" customFormat="1" ht="15" customHeight="1" x14ac:dyDescent="0.2">
      <c r="A25" s="166">
        <v>20</v>
      </c>
      <c r="B25" s="152" t="s">
        <v>34</v>
      </c>
      <c r="C25" s="152">
        <v>2</v>
      </c>
      <c r="D25" s="158">
        <v>1014.39</v>
      </c>
      <c r="E25" s="152">
        <v>2</v>
      </c>
      <c r="F25" s="158">
        <v>1090.83</v>
      </c>
    </row>
    <row r="26" spans="1:6" s="57" customFormat="1" ht="15" customHeight="1" x14ac:dyDescent="0.2">
      <c r="A26" s="166">
        <v>21</v>
      </c>
      <c r="B26" s="152" t="s">
        <v>64</v>
      </c>
      <c r="C26" s="152">
        <v>1</v>
      </c>
      <c r="D26" s="158"/>
      <c r="E26" s="152">
        <v>1</v>
      </c>
      <c r="F26" s="158"/>
    </row>
    <row r="27" spans="1:6" s="57" customFormat="1" ht="15" customHeight="1" x14ac:dyDescent="0.2">
      <c r="A27" s="166">
        <v>22</v>
      </c>
      <c r="B27" s="152" t="s">
        <v>65</v>
      </c>
      <c r="C27" s="152">
        <v>1</v>
      </c>
      <c r="D27" s="158"/>
      <c r="E27" s="152">
        <v>2</v>
      </c>
      <c r="F27" s="158">
        <v>1184.43</v>
      </c>
    </row>
    <row r="28" spans="1:6" s="57" customFormat="1" ht="15" customHeight="1" x14ac:dyDescent="0.2">
      <c r="A28" s="166">
        <v>23</v>
      </c>
      <c r="B28" s="152" t="s">
        <v>66</v>
      </c>
      <c r="C28" s="152">
        <v>1</v>
      </c>
      <c r="D28" s="158"/>
      <c r="E28" s="152">
        <v>1</v>
      </c>
      <c r="F28" s="158"/>
    </row>
    <row r="29" spans="1:6" s="57" customFormat="1" ht="15" customHeight="1" x14ac:dyDescent="0.2">
      <c r="A29" s="166">
        <v>24</v>
      </c>
      <c r="B29" s="152" t="s">
        <v>58</v>
      </c>
      <c r="C29" s="152">
        <v>2</v>
      </c>
      <c r="D29" s="158">
        <v>1125.3499999999999</v>
      </c>
      <c r="E29" s="152">
        <v>2</v>
      </c>
      <c r="F29" s="158">
        <v>1247.33</v>
      </c>
    </row>
    <row r="30" spans="1:6" s="57" customFormat="1" ht="15" customHeight="1" x14ac:dyDescent="0.2">
      <c r="A30" s="166">
        <v>25</v>
      </c>
      <c r="B30" s="152" t="s">
        <v>328</v>
      </c>
      <c r="C30" s="152">
        <v>1</v>
      </c>
      <c r="D30" s="158"/>
      <c r="E30" s="152">
        <v>1</v>
      </c>
      <c r="F30" s="164"/>
    </row>
    <row r="31" spans="1:6" s="57" customFormat="1" ht="15" customHeight="1" x14ac:dyDescent="0.2">
      <c r="A31" s="166">
        <v>26</v>
      </c>
      <c r="B31" s="152" t="s">
        <v>60</v>
      </c>
      <c r="C31" s="152">
        <v>1</v>
      </c>
      <c r="D31" s="158"/>
      <c r="E31" s="152">
        <v>2</v>
      </c>
      <c r="F31" s="158">
        <v>1253.74</v>
      </c>
    </row>
    <row r="32" spans="1:6" s="57" customFormat="1" ht="15" customHeight="1" x14ac:dyDescent="0.2">
      <c r="A32" s="166">
        <v>27</v>
      </c>
      <c r="B32" s="152" t="s">
        <v>61</v>
      </c>
      <c r="C32" s="152">
        <v>1</v>
      </c>
      <c r="D32" s="158"/>
      <c r="E32" s="152">
        <v>1</v>
      </c>
      <c r="F32" s="158"/>
    </row>
    <row r="33" spans="1:8" s="57" customFormat="1" ht="15" customHeight="1" x14ac:dyDescent="0.2">
      <c r="A33" s="166">
        <v>28</v>
      </c>
      <c r="B33" s="152" t="s">
        <v>62</v>
      </c>
      <c r="C33" s="152">
        <v>2</v>
      </c>
      <c r="D33" s="158">
        <v>1233.1400000000001</v>
      </c>
      <c r="E33" s="152">
        <v>1</v>
      </c>
      <c r="F33" s="158"/>
    </row>
    <row r="34" spans="1:8" s="57" customFormat="1" ht="15" customHeight="1" x14ac:dyDescent="0.2">
      <c r="A34" s="166">
        <v>29</v>
      </c>
      <c r="B34" s="152" t="s">
        <v>59</v>
      </c>
      <c r="C34" s="152">
        <v>1</v>
      </c>
      <c r="D34" s="158"/>
      <c r="E34" s="152">
        <v>1</v>
      </c>
      <c r="F34" s="158"/>
      <c r="H34" s="148"/>
    </row>
    <row r="35" spans="1:8" s="57" customFormat="1" ht="15" customHeight="1" x14ac:dyDescent="0.2">
      <c r="A35" s="166">
        <v>30</v>
      </c>
      <c r="B35" s="162" t="s">
        <v>70</v>
      </c>
      <c r="C35" s="152">
        <v>1</v>
      </c>
      <c r="D35" s="158">
        <v>1151.27</v>
      </c>
      <c r="E35" s="152">
        <v>1</v>
      </c>
      <c r="F35" s="158"/>
    </row>
    <row r="36" spans="1:8" s="57" customFormat="1" ht="16.5" customHeight="1" x14ac:dyDescent="0.2">
      <c r="A36" s="166">
        <v>31</v>
      </c>
      <c r="B36" s="152" t="s">
        <v>23</v>
      </c>
      <c r="C36" s="152">
        <v>1</v>
      </c>
      <c r="D36" s="158"/>
      <c r="E36" s="152">
        <v>1</v>
      </c>
      <c r="F36" s="158"/>
    </row>
    <row r="37" spans="1:8" s="57" customFormat="1" ht="15" customHeight="1" x14ac:dyDescent="0.2">
      <c r="A37" s="166">
        <v>32</v>
      </c>
      <c r="B37" s="152" t="s">
        <v>3</v>
      </c>
      <c r="C37" s="152">
        <v>1</v>
      </c>
      <c r="D37" s="158"/>
      <c r="E37" s="152">
        <v>1</v>
      </c>
      <c r="F37" s="158"/>
    </row>
    <row r="38" spans="1:8" s="57" customFormat="1" ht="15" customHeight="1" x14ac:dyDescent="0.2">
      <c r="A38" s="166">
        <v>33</v>
      </c>
      <c r="B38" s="152" t="s">
        <v>2</v>
      </c>
      <c r="C38" s="152">
        <v>1</v>
      </c>
      <c r="D38" s="158"/>
      <c r="E38" s="152">
        <v>1</v>
      </c>
      <c r="F38" s="158"/>
    </row>
    <row r="39" spans="1:8" s="57" customFormat="1" ht="15" customHeight="1" x14ac:dyDescent="0.2">
      <c r="A39" s="166">
        <v>34</v>
      </c>
      <c r="B39" s="152" t="s">
        <v>1</v>
      </c>
      <c r="C39" s="152">
        <v>1</v>
      </c>
      <c r="D39" s="158"/>
      <c r="E39" s="152">
        <v>1</v>
      </c>
      <c r="F39" s="158"/>
    </row>
    <row r="40" spans="1:8" s="57" customFormat="1" ht="15.6" customHeight="1" x14ac:dyDescent="0.2">
      <c r="A40" s="166">
        <v>35</v>
      </c>
      <c r="B40" s="152" t="s">
        <v>306</v>
      </c>
      <c r="C40" s="152">
        <v>1</v>
      </c>
      <c r="D40" s="158"/>
      <c r="E40" s="152">
        <v>1</v>
      </c>
      <c r="F40" s="158"/>
      <c r="G40" s="163"/>
      <c r="H40" s="163"/>
    </row>
    <row r="41" spans="1:8" s="57" customFormat="1" ht="15" customHeight="1" x14ac:dyDescent="0.2">
      <c r="A41" s="166">
        <v>37</v>
      </c>
      <c r="B41" s="152" t="s">
        <v>67</v>
      </c>
      <c r="C41" s="152">
        <v>1</v>
      </c>
      <c r="D41" s="158"/>
      <c r="E41" s="152">
        <v>1</v>
      </c>
      <c r="F41" s="158"/>
      <c r="G41" s="168"/>
      <c r="H41" s="168"/>
    </row>
    <row r="42" spans="1:8" s="57" customFormat="1" ht="15" customHeight="1" x14ac:dyDescent="0.2">
      <c r="A42" s="166">
        <v>38</v>
      </c>
      <c r="B42" s="152" t="s">
        <v>68</v>
      </c>
      <c r="C42" s="152">
        <v>7</v>
      </c>
      <c r="D42" s="158" t="s">
        <v>319</v>
      </c>
      <c r="E42" s="152">
        <v>7</v>
      </c>
      <c r="F42" s="158" t="s">
        <v>319</v>
      </c>
      <c r="G42" s="163"/>
      <c r="H42" s="163"/>
    </row>
    <row r="43" spans="1:8" s="57" customFormat="1" ht="15" customHeight="1" x14ac:dyDescent="0.2">
      <c r="A43" s="166">
        <v>39</v>
      </c>
      <c r="B43" s="160" t="s">
        <v>72</v>
      </c>
      <c r="C43" s="160">
        <v>2</v>
      </c>
      <c r="D43" s="161" t="s">
        <v>319</v>
      </c>
      <c r="E43" s="160">
        <v>2</v>
      </c>
      <c r="F43" s="161" t="s">
        <v>319</v>
      </c>
      <c r="G43" s="163"/>
      <c r="H43" s="163"/>
    </row>
    <row r="44" spans="1:8" s="57" customFormat="1" ht="15.95" customHeight="1" x14ac:dyDescent="0.2">
      <c r="A44" s="166">
        <v>40</v>
      </c>
      <c r="B44" s="152" t="s">
        <v>73</v>
      </c>
      <c r="C44" s="152">
        <v>1</v>
      </c>
      <c r="D44" s="158" t="s">
        <v>319</v>
      </c>
      <c r="E44" s="152">
        <v>1</v>
      </c>
      <c r="F44" s="158" t="s">
        <v>319</v>
      </c>
      <c r="G44" s="148"/>
      <c r="H44" s="148"/>
    </row>
    <row r="45" spans="1:8" x14ac:dyDescent="0.2">
      <c r="A45" s="167"/>
      <c r="B45" s="154"/>
      <c r="C45" s="154">
        <f>SUM(C6:C44)</f>
        <v>96</v>
      </c>
      <c r="D45" s="150"/>
      <c r="E45" s="155">
        <f>SUM(E6:E44)</f>
        <v>96</v>
      </c>
      <c r="F45" s="156"/>
    </row>
    <row r="46" spans="1:8" x14ac:dyDescent="0.2">
      <c r="A46" s="167"/>
      <c r="B46" s="165"/>
      <c r="C46" s="154"/>
      <c r="D46" s="153"/>
      <c r="E46" s="153"/>
      <c r="F46" s="155"/>
    </row>
    <row r="47" spans="1:8" x14ac:dyDescent="0.2">
      <c r="B47" s="165"/>
      <c r="C47" s="154"/>
      <c r="D47" s="151"/>
      <c r="E47" s="151"/>
      <c r="F47" s="157"/>
    </row>
    <row r="48" spans="1:8" x14ac:dyDescent="0.2">
      <c r="B48" s="154"/>
      <c r="C48" s="154"/>
      <c r="D48" s="150"/>
      <c r="E48" s="150"/>
      <c r="F48" s="155"/>
    </row>
    <row r="49" spans="2:6" x14ac:dyDescent="0.2">
      <c r="B49" s="154"/>
      <c r="C49" s="154"/>
      <c r="D49" s="155"/>
      <c r="E49" s="155"/>
      <c r="F49" s="155"/>
    </row>
  </sheetData>
  <mergeCells count="8">
    <mergeCell ref="G41:H41"/>
    <mergeCell ref="A4:A5"/>
    <mergeCell ref="B4:B5"/>
    <mergeCell ref="C4:C5"/>
    <mergeCell ref="A1:F3"/>
    <mergeCell ref="D4:D5"/>
    <mergeCell ref="F4:F5"/>
    <mergeCell ref="E4:E5"/>
  </mergeCells>
  <phoneticPr fontId="3" type="noConversion"/>
  <pageMargins left="0.70866141732283472" right="0.70866141732283472" top="0.39370078740157483" bottom="0.3937007874015748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topLeftCell="A82" workbookViewId="0">
      <selection activeCell="H119" sqref="H119"/>
    </sheetView>
  </sheetViews>
  <sheetFormatPr defaultColWidth="9.140625" defaultRowHeight="12.75" x14ac:dyDescent="0.2"/>
  <cols>
    <col min="1" max="1" width="3.28515625" style="5" customWidth="1"/>
    <col min="2" max="2" width="31.28515625" style="4" customWidth="1"/>
    <col min="3" max="3" width="6.85546875" style="3" customWidth="1"/>
    <col min="4" max="4" width="7" style="3" customWidth="1"/>
    <col min="5" max="5" width="21.140625" style="3" customWidth="1"/>
    <col min="6" max="6" width="5.85546875" style="3" customWidth="1"/>
    <col min="7" max="7" width="7.7109375" style="3" customWidth="1"/>
    <col min="8" max="8" width="7.140625" style="3" customWidth="1"/>
    <col min="9" max="9" width="7" style="3" customWidth="1"/>
    <col min="10" max="10" width="37.140625" style="1" customWidth="1"/>
    <col min="11" max="11" width="16.140625" style="58" customWidth="1"/>
    <col min="12" max="12" width="28.7109375" style="62" customWidth="1"/>
    <col min="13" max="13" width="11.42578125" style="62" customWidth="1"/>
    <col min="14" max="16384" width="9.140625" style="1"/>
  </cols>
  <sheetData>
    <row r="1" spans="1:13" ht="15" x14ac:dyDescent="0.25">
      <c r="A1" s="11" t="s">
        <v>24</v>
      </c>
      <c r="C1" s="9"/>
      <c r="D1" s="9"/>
      <c r="E1" s="9"/>
      <c r="F1" s="9"/>
      <c r="G1" s="9"/>
      <c r="H1" s="9"/>
      <c r="I1" s="9"/>
    </row>
    <row r="2" spans="1:13" ht="16.5" thickBot="1" x14ac:dyDescent="0.3">
      <c r="B2" s="10">
        <v>44348</v>
      </c>
      <c r="C2" s="9"/>
      <c r="D2" s="9"/>
      <c r="E2" s="9"/>
      <c r="F2" s="9"/>
      <c r="G2" s="9"/>
      <c r="H2" s="9"/>
      <c r="I2" s="9"/>
    </row>
    <row r="3" spans="1:13" ht="51" customHeight="1" thickBot="1" x14ac:dyDescent="0.25">
      <c r="A3" s="74" t="s">
        <v>14</v>
      </c>
      <c r="B3" s="75" t="s">
        <v>13</v>
      </c>
      <c r="C3" s="76" t="s">
        <v>35</v>
      </c>
      <c r="D3" s="76" t="s">
        <v>206</v>
      </c>
      <c r="E3" s="76" t="s">
        <v>207</v>
      </c>
      <c r="F3" s="76" t="s">
        <v>208</v>
      </c>
      <c r="G3" s="76" t="s">
        <v>209</v>
      </c>
      <c r="H3" s="76" t="s">
        <v>210</v>
      </c>
      <c r="I3" s="76" t="s">
        <v>211</v>
      </c>
      <c r="J3" s="81" t="s">
        <v>25</v>
      </c>
    </row>
    <row r="4" spans="1:13" ht="15.75" x14ac:dyDescent="0.25">
      <c r="A4" s="79">
        <v>1</v>
      </c>
      <c r="B4" s="77" t="s">
        <v>202</v>
      </c>
      <c r="C4" s="77">
        <v>5</v>
      </c>
      <c r="D4" s="77">
        <v>4.5</v>
      </c>
      <c r="E4" s="77"/>
      <c r="F4" s="77"/>
      <c r="G4" s="77"/>
      <c r="H4" s="77"/>
      <c r="I4" s="77"/>
      <c r="J4" s="80"/>
      <c r="M4" s="57"/>
    </row>
    <row r="5" spans="1:13" x14ac:dyDescent="0.2">
      <c r="A5" s="12">
        <v>1</v>
      </c>
      <c r="B5" s="23" t="s">
        <v>12</v>
      </c>
      <c r="C5" s="6">
        <v>1</v>
      </c>
      <c r="D5" s="6">
        <v>1</v>
      </c>
      <c r="E5" s="6" t="s">
        <v>212</v>
      </c>
      <c r="F5" s="6">
        <v>13.44</v>
      </c>
      <c r="G5" s="6">
        <f>F5*177</f>
        <v>2378.88</v>
      </c>
      <c r="H5" s="82">
        <f>G5*5/100</f>
        <v>118.94400000000002</v>
      </c>
      <c r="I5" s="6"/>
      <c r="J5" s="31"/>
      <c r="M5" s="57" t="s">
        <v>189</v>
      </c>
    </row>
    <row r="6" spans="1:13" x14ac:dyDescent="0.2">
      <c r="A6" s="12">
        <v>2</v>
      </c>
      <c r="B6" s="23" t="s">
        <v>11</v>
      </c>
      <c r="C6" s="6">
        <v>1</v>
      </c>
      <c r="D6" s="6">
        <v>1</v>
      </c>
      <c r="E6" s="6" t="s">
        <v>213</v>
      </c>
      <c r="F6" s="6">
        <v>11.25</v>
      </c>
      <c r="G6" s="6">
        <f t="shared" ref="G6:G8" si="0">F6*177</f>
        <v>1991.25</v>
      </c>
      <c r="H6" s="82">
        <v>199.13</v>
      </c>
      <c r="I6" s="6"/>
      <c r="J6" s="31"/>
      <c r="M6" s="57" t="s">
        <v>157</v>
      </c>
    </row>
    <row r="7" spans="1:13" ht="12" customHeight="1" x14ac:dyDescent="0.2">
      <c r="A7" s="17">
        <v>3</v>
      </c>
      <c r="B7" s="39" t="s">
        <v>99</v>
      </c>
      <c r="C7" s="21">
        <v>1</v>
      </c>
      <c r="D7" s="21">
        <v>1</v>
      </c>
      <c r="E7" s="21" t="s">
        <v>214</v>
      </c>
      <c r="F7" s="21">
        <v>11</v>
      </c>
      <c r="G7" s="6">
        <f t="shared" si="0"/>
        <v>1947</v>
      </c>
      <c r="H7" s="82">
        <f t="shared" ref="H7" si="1">G7*5/100</f>
        <v>97.35</v>
      </c>
      <c r="I7" s="21">
        <v>389.4</v>
      </c>
      <c r="J7" s="34"/>
      <c r="K7" s="57" t="s">
        <v>77</v>
      </c>
      <c r="L7" s="38" t="s">
        <v>102</v>
      </c>
      <c r="M7" s="57" t="s">
        <v>188</v>
      </c>
    </row>
    <row r="8" spans="1:13" ht="15" customHeight="1" x14ac:dyDescent="0.2">
      <c r="A8" s="17">
        <v>4</v>
      </c>
      <c r="B8" s="26" t="s">
        <v>10</v>
      </c>
      <c r="C8" s="18">
        <v>1</v>
      </c>
      <c r="D8" s="18">
        <v>1</v>
      </c>
      <c r="E8" s="18" t="s">
        <v>215</v>
      </c>
      <c r="F8" s="18">
        <v>5.75</v>
      </c>
      <c r="G8" s="6">
        <f t="shared" si="0"/>
        <v>1017.75</v>
      </c>
      <c r="H8" s="82"/>
      <c r="I8" s="18"/>
      <c r="J8" s="33"/>
      <c r="M8" s="57" t="s">
        <v>187</v>
      </c>
    </row>
    <row r="9" spans="1:13" ht="17.25" customHeight="1" x14ac:dyDescent="0.2">
      <c r="A9" s="68">
        <v>5</v>
      </c>
      <c r="B9" s="39" t="s">
        <v>79</v>
      </c>
      <c r="C9" s="44">
        <v>1</v>
      </c>
      <c r="D9" s="44">
        <v>0.5</v>
      </c>
      <c r="E9" s="71" t="s">
        <v>200</v>
      </c>
      <c r="F9" s="44"/>
      <c r="G9" s="6">
        <v>642</v>
      </c>
      <c r="H9" s="82"/>
      <c r="I9" s="44"/>
      <c r="J9" s="83" t="s">
        <v>101</v>
      </c>
      <c r="K9" s="57" t="s">
        <v>77</v>
      </c>
      <c r="L9" s="57" t="s">
        <v>103</v>
      </c>
      <c r="M9" s="71" t="s">
        <v>200</v>
      </c>
    </row>
    <row r="10" spans="1:13" ht="30.6" customHeight="1" x14ac:dyDescent="0.2">
      <c r="A10" s="56">
        <v>2</v>
      </c>
      <c r="B10" s="53" t="s">
        <v>98</v>
      </c>
      <c r="C10" s="54">
        <v>2</v>
      </c>
      <c r="D10" s="54">
        <v>2</v>
      </c>
      <c r="E10" s="54"/>
      <c r="F10" s="54"/>
      <c r="G10" s="54"/>
      <c r="H10" s="54"/>
      <c r="I10" s="54"/>
      <c r="J10" s="55"/>
      <c r="K10" s="57"/>
    </row>
    <row r="11" spans="1:13" ht="12" customHeight="1" x14ac:dyDescent="0.2">
      <c r="A11" s="42">
        <v>1</v>
      </c>
      <c r="B11" s="39" t="s">
        <v>96</v>
      </c>
      <c r="C11" s="50">
        <v>1</v>
      </c>
      <c r="D11" s="50">
        <v>1</v>
      </c>
      <c r="E11" s="50" t="s">
        <v>216</v>
      </c>
      <c r="F11" s="50">
        <v>11.25</v>
      </c>
      <c r="G11" s="6">
        <f t="shared" ref="G11:G12" si="2">F11*177</f>
        <v>1991.25</v>
      </c>
      <c r="H11" s="82">
        <f t="shared" ref="H11:H12" si="3">G11*5/100</f>
        <v>99.5625</v>
      </c>
      <c r="I11" s="50"/>
      <c r="J11" s="35"/>
      <c r="K11" s="57"/>
      <c r="L11" s="57" t="s">
        <v>104</v>
      </c>
      <c r="M11" s="57" t="s">
        <v>185</v>
      </c>
    </row>
    <row r="12" spans="1:13" ht="12.6" customHeight="1" x14ac:dyDescent="0.2">
      <c r="A12" s="17">
        <v>2</v>
      </c>
      <c r="B12" s="26" t="s">
        <v>97</v>
      </c>
      <c r="C12" s="21">
        <v>1</v>
      </c>
      <c r="D12" s="21">
        <v>1</v>
      </c>
      <c r="E12" s="21" t="s">
        <v>217</v>
      </c>
      <c r="F12" s="21">
        <v>6.96</v>
      </c>
      <c r="G12" s="6">
        <f t="shared" si="2"/>
        <v>1231.92</v>
      </c>
      <c r="H12" s="82">
        <f t="shared" si="3"/>
        <v>61.596000000000004</v>
      </c>
      <c r="I12" s="21"/>
      <c r="J12" s="34"/>
      <c r="K12" s="57"/>
      <c r="L12" s="57" t="s">
        <v>104</v>
      </c>
      <c r="M12" s="57" t="s">
        <v>186</v>
      </c>
    </row>
    <row r="13" spans="1:13" ht="26.25" customHeight="1" x14ac:dyDescent="0.25">
      <c r="A13" s="20">
        <v>3</v>
      </c>
      <c r="B13" s="88" t="s">
        <v>9</v>
      </c>
      <c r="C13" s="8">
        <v>7</v>
      </c>
      <c r="D13" s="8">
        <v>7</v>
      </c>
      <c r="E13" s="8"/>
      <c r="F13" s="8"/>
      <c r="G13" s="8"/>
      <c r="H13" s="8"/>
      <c r="I13" s="8"/>
      <c r="J13" s="32"/>
      <c r="L13" s="63" t="s">
        <v>105</v>
      </c>
    </row>
    <row r="14" spans="1:13" s="2" customFormat="1" ht="12" x14ac:dyDescent="0.2">
      <c r="A14" s="12">
        <v>1</v>
      </c>
      <c r="B14" s="23" t="s">
        <v>45</v>
      </c>
      <c r="C14" s="6">
        <v>1</v>
      </c>
      <c r="D14" s="6">
        <v>1</v>
      </c>
      <c r="E14" s="6" t="s">
        <v>218</v>
      </c>
      <c r="F14" s="6">
        <v>9.56</v>
      </c>
      <c r="G14" s="6">
        <f t="shared" ref="G14:G20" si="4">F14*177</f>
        <v>1692.1200000000001</v>
      </c>
      <c r="H14" s="82">
        <v>101.53</v>
      </c>
      <c r="I14" s="6"/>
      <c r="J14" s="85" t="s">
        <v>80</v>
      </c>
      <c r="K14" s="57" t="s">
        <v>77</v>
      </c>
      <c r="L14" s="38" t="s">
        <v>102</v>
      </c>
      <c r="M14" s="57" t="s">
        <v>190</v>
      </c>
    </row>
    <row r="15" spans="1:13" s="2" customFormat="1" ht="12" x14ac:dyDescent="0.2">
      <c r="A15" s="12">
        <v>2</v>
      </c>
      <c r="B15" s="23" t="s">
        <v>52</v>
      </c>
      <c r="C15" s="6">
        <v>1</v>
      </c>
      <c r="D15" s="6">
        <v>1</v>
      </c>
      <c r="E15" s="6" t="s">
        <v>219</v>
      </c>
      <c r="F15" s="6">
        <v>7.25</v>
      </c>
      <c r="G15" s="6">
        <f t="shared" si="4"/>
        <v>1283.25</v>
      </c>
      <c r="H15" s="82">
        <v>89.83</v>
      </c>
      <c r="I15" s="6"/>
      <c r="J15" s="85"/>
      <c r="K15" s="57"/>
      <c r="L15" s="57" t="s">
        <v>104</v>
      </c>
      <c r="M15" s="57" t="s">
        <v>191</v>
      </c>
    </row>
    <row r="16" spans="1:13" s="2" customFormat="1" ht="12" x14ac:dyDescent="0.2">
      <c r="A16" s="12">
        <v>3</v>
      </c>
      <c r="B16" s="23" t="s">
        <v>52</v>
      </c>
      <c r="C16" s="6">
        <v>1</v>
      </c>
      <c r="D16" s="6">
        <v>1</v>
      </c>
      <c r="E16" s="6" t="s">
        <v>220</v>
      </c>
      <c r="F16" s="6">
        <v>7.25</v>
      </c>
      <c r="G16" s="6">
        <f t="shared" si="4"/>
        <v>1283.25</v>
      </c>
      <c r="H16" s="82">
        <v>192.49</v>
      </c>
      <c r="I16" s="6"/>
      <c r="J16" s="85"/>
      <c r="K16" s="57"/>
      <c r="L16" s="57" t="s">
        <v>104</v>
      </c>
      <c r="M16" s="57" t="s">
        <v>192</v>
      </c>
    </row>
    <row r="17" spans="1:13" s="2" customFormat="1" ht="13.5" customHeight="1" x14ac:dyDescent="0.2">
      <c r="A17" s="12">
        <v>4</v>
      </c>
      <c r="B17" s="45" t="s">
        <v>52</v>
      </c>
      <c r="C17" s="6">
        <v>1</v>
      </c>
      <c r="D17" s="6">
        <v>1</v>
      </c>
      <c r="E17" s="23" t="s">
        <v>221</v>
      </c>
      <c r="F17" s="6">
        <v>6.85</v>
      </c>
      <c r="G17" s="6">
        <f t="shared" si="4"/>
        <v>1212.45</v>
      </c>
      <c r="H17" s="82">
        <f t="shared" ref="H17" si="5">G17*5/100</f>
        <v>60.622500000000002</v>
      </c>
      <c r="I17" s="6"/>
      <c r="J17" s="86" t="s">
        <v>81</v>
      </c>
      <c r="K17" s="57"/>
      <c r="L17" s="38" t="s">
        <v>102</v>
      </c>
      <c r="M17" s="57" t="s">
        <v>107</v>
      </c>
    </row>
    <row r="18" spans="1:13" s="2" customFormat="1" ht="20.25" customHeight="1" x14ac:dyDescent="0.2">
      <c r="A18" s="69">
        <v>5</v>
      </c>
      <c r="B18" s="41" t="s">
        <v>52</v>
      </c>
      <c r="C18" s="19">
        <v>1</v>
      </c>
      <c r="D18" s="19">
        <v>1</v>
      </c>
      <c r="E18" s="84" t="s">
        <v>200</v>
      </c>
      <c r="F18" s="19"/>
      <c r="G18" s="6">
        <f t="shared" si="4"/>
        <v>0</v>
      </c>
      <c r="H18" s="82"/>
      <c r="I18" s="19"/>
      <c r="J18" s="86" t="s">
        <v>100</v>
      </c>
      <c r="K18" s="57"/>
      <c r="L18" s="57" t="s">
        <v>103</v>
      </c>
      <c r="M18" s="71" t="s">
        <v>200</v>
      </c>
    </row>
    <row r="19" spans="1:13" s="2" customFormat="1" ht="24" customHeight="1" x14ac:dyDescent="0.2">
      <c r="A19" s="68">
        <v>6</v>
      </c>
      <c r="B19" s="26" t="s">
        <v>26</v>
      </c>
      <c r="C19" s="21">
        <v>1</v>
      </c>
      <c r="D19" s="21">
        <v>1</v>
      </c>
      <c r="E19" s="84" t="s">
        <v>200</v>
      </c>
      <c r="F19" s="21"/>
      <c r="G19" s="6">
        <f t="shared" si="4"/>
        <v>0</v>
      </c>
      <c r="H19" s="82"/>
      <c r="I19" s="21"/>
      <c r="J19" s="86" t="s">
        <v>78</v>
      </c>
      <c r="K19" s="57" t="s">
        <v>77</v>
      </c>
      <c r="L19" s="57" t="s">
        <v>103</v>
      </c>
      <c r="M19" s="71" t="s">
        <v>200</v>
      </c>
    </row>
    <row r="20" spans="1:13" s="2" customFormat="1" ht="13.5" customHeight="1" x14ac:dyDescent="0.2">
      <c r="A20" s="12">
        <v>7</v>
      </c>
      <c r="B20" s="23" t="s">
        <v>55</v>
      </c>
      <c r="C20" s="6">
        <v>1</v>
      </c>
      <c r="D20" s="6">
        <v>1</v>
      </c>
      <c r="E20" s="6" t="s">
        <v>222</v>
      </c>
      <c r="F20" s="6">
        <v>7.25</v>
      </c>
      <c r="G20" s="6">
        <f t="shared" si="4"/>
        <v>1283.25</v>
      </c>
      <c r="H20" s="82">
        <v>89.83</v>
      </c>
      <c r="I20" s="6"/>
      <c r="J20" s="34"/>
      <c r="K20" s="57" t="s">
        <v>77</v>
      </c>
      <c r="L20" s="57" t="s">
        <v>104</v>
      </c>
      <c r="M20" s="57" t="s">
        <v>193</v>
      </c>
    </row>
    <row r="21" spans="1:13" s="2" customFormat="1" ht="15.75" x14ac:dyDescent="0.25">
      <c r="A21" s="13">
        <v>4</v>
      </c>
      <c r="B21" s="25" t="s">
        <v>83</v>
      </c>
      <c r="C21" s="7">
        <v>18</v>
      </c>
      <c r="D21" s="7">
        <v>18</v>
      </c>
      <c r="E21" s="7"/>
      <c r="F21" s="7"/>
      <c r="G21" s="7"/>
      <c r="H21" s="7"/>
      <c r="I21" s="7"/>
      <c r="J21" s="64" t="s">
        <v>82</v>
      </c>
      <c r="K21" s="57"/>
      <c r="L21" s="63" t="s">
        <v>105</v>
      </c>
      <c r="M21" s="57"/>
    </row>
    <row r="22" spans="1:13" s="2" customFormat="1" ht="12" x14ac:dyDescent="0.2">
      <c r="A22" s="14">
        <v>1</v>
      </c>
      <c r="B22" s="27" t="s">
        <v>45</v>
      </c>
      <c r="C22" s="6">
        <v>1</v>
      </c>
      <c r="D22" s="6">
        <v>1</v>
      </c>
      <c r="E22" s="6" t="s">
        <v>223</v>
      </c>
      <c r="F22" s="6">
        <v>9.25</v>
      </c>
      <c r="G22" s="6">
        <f t="shared" ref="G22:G39" si="6">F22*177</f>
        <v>1637.25</v>
      </c>
      <c r="H22" s="82">
        <v>98.24</v>
      </c>
      <c r="I22" s="6"/>
      <c r="J22" s="31" t="s">
        <v>80</v>
      </c>
      <c r="K22" s="57" t="s">
        <v>77</v>
      </c>
      <c r="L22" s="38" t="s">
        <v>102</v>
      </c>
      <c r="M22" s="57" t="s">
        <v>194</v>
      </c>
    </row>
    <row r="23" spans="1:13" s="2" customFormat="1" ht="12" x14ac:dyDescent="0.2">
      <c r="A23" s="12">
        <v>2</v>
      </c>
      <c r="B23" s="29" t="s">
        <v>53</v>
      </c>
      <c r="C23" s="6">
        <v>1</v>
      </c>
      <c r="D23" s="6">
        <v>1</v>
      </c>
      <c r="E23" s="6" t="s">
        <v>224</v>
      </c>
      <c r="F23" s="6">
        <v>7.06</v>
      </c>
      <c r="G23" s="6">
        <f t="shared" si="6"/>
        <v>1249.6199999999999</v>
      </c>
      <c r="H23" s="82">
        <v>187.44</v>
      </c>
      <c r="I23" s="6"/>
      <c r="J23" s="34" t="s">
        <v>50</v>
      </c>
      <c r="K23" s="59"/>
      <c r="L23" s="38" t="s">
        <v>102</v>
      </c>
      <c r="M23" s="57" t="s">
        <v>106</v>
      </c>
    </row>
    <row r="24" spans="1:13" s="2" customFormat="1" ht="13.5" customHeight="1" x14ac:dyDescent="0.2">
      <c r="A24" s="12">
        <v>3</v>
      </c>
      <c r="B24" s="29" t="s">
        <v>8</v>
      </c>
      <c r="C24" s="6">
        <v>1</v>
      </c>
      <c r="D24" s="6">
        <v>1</v>
      </c>
      <c r="E24" s="6" t="s">
        <v>225</v>
      </c>
      <c r="F24" s="6">
        <v>7.18</v>
      </c>
      <c r="G24" s="6">
        <f t="shared" si="6"/>
        <v>1270.8599999999999</v>
      </c>
      <c r="H24" s="82">
        <v>88.96</v>
      </c>
      <c r="I24" s="6"/>
      <c r="J24" s="34" t="s">
        <v>36</v>
      </c>
      <c r="K24" s="59"/>
      <c r="L24" s="38" t="s">
        <v>102</v>
      </c>
      <c r="M24" s="57" t="s">
        <v>108</v>
      </c>
    </row>
    <row r="25" spans="1:13" s="2" customFormat="1" ht="14.1" customHeight="1" x14ac:dyDescent="0.2">
      <c r="A25" s="17">
        <v>4</v>
      </c>
      <c r="B25" s="18" t="s">
        <v>8</v>
      </c>
      <c r="C25" s="6">
        <v>1</v>
      </c>
      <c r="D25" s="6">
        <v>1</v>
      </c>
      <c r="E25" s="6" t="s">
        <v>226</v>
      </c>
      <c r="F25" s="6">
        <v>8.3000000000000007</v>
      </c>
      <c r="G25" s="6">
        <f t="shared" si="6"/>
        <v>1469.1000000000001</v>
      </c>
      <c r="H25" s="82">
        <v>220.37</v>
      </c>
      <c r="I25" s="6"/>
      <c r="J25" s="34" t="s">
        <v>36</v>
      </c>
      <c r="K25" s="59"/>
      <c r="L25" s="38" t="s">
        <v>102</v>
      </c>
      <c r="M25" s="57" t="s">
        <v>124</v>
      </c>
    </row>
    <row r="26" spans="1:13" s="2" customFormat="1" ht="14.45" customHeight="1" x14ac:dyDescent="0.2">
      <c r="A26" s="17">
        <v>5</v>
      </c>
      <c r="B26" s="18" t="s">
        <v>54</v>
      </c>
      <c r="C26" s="6">
        <v>1</v>
      </c>
      <c r="D26" s="6">
        <v>1</v>
      </c>
      <c r="E26" s="6" t="s">
        <v>227</v>
      </c>
      <c r="F26" s="6">
        <v>9</v>
      </c>
      <c r="G26" s="6">
        <f t="shared" si="6"/>
        <v>1593</v>
      </c>
      <c r="H26" s="82">
        <v>111.51</v>
      </c>
      <c r="I26" s="6"/>
      <c r="J26" s="34" t="s">
        <v>36</v>
      </c>
      <c r="K26" s="57" t="s">
        <v>77</v>
      </c>
      <c r="L26" s="38" t="s">
        <v>102</v>
      </c>
      <c r="M26" s="57" t="s">
        <v>110</v>
      </c>
    </row>
    <row r="27" spans="1:13" s="2" customFormat="1" ht="12.95" customHeight="1" x14ac:dyDescent="0.2">
      <c r="A27" s="12">
        <v>6</v>
      </c>
      <c r="B27" s="29" t="s">
        <v>28</v>
      </c>
      <c r="C27" s="6">
        <v>1</v>
      </c>
      <c r="D27" s="6">
        <v>1</v>
      </c>
      <c r="E27" s="6" t="s">
        <v>228</v>
      </c>
      <c r="F27" s="6">
        <v>5.94</v>
      </c>
      <c r="G27" s="6">
        <f t="shared" si="6"/>
        <v>1051.3800000000001</v>
      </c>
      <c r="H27" s="82"/>
      <c r="I27" s="6"/>
      <c r="J27" s="31"/>
      <c r="K27" s="57" t="s">
        <v>77</v>
      </c>
      <c r="L27" s="38" t="s">
        <v>109</v>
      </c>
      <c r="M27" s="57" t="s">
        <v>111</v>
      </c>
    </row>
    <row r="28" spans="1:13" s="2" customFormat="1" ht="12.95" customHeight="1" x14ac:dyDescent="0.2">
      <c r="A28" s="12">
        <v>7</v>
      </c>
      <c r="B28" s="29" t="s">
        <v>28</v>
      </c>
      <c r="C28" s="6">
        <v>1</v>
      </c>
      <c r="D28" s="6">
        <v>1</v>
      </c>
      <c r="E28" s="6" t="s">
        <v>229</v>
      </c>
      <c r="F28" s="6">
        <v>6.3</v>
      </c>
      <c r="G28" s="6">
        <f t="shared" si="6"/>
        <v>1115.0999999999999</v>
      </c>
      <c r="H28" s="82">
        <f t="shared" ref="H28:H39" si="7">G28*5/100</f>
        <v>55.755000000000003</v>
      </c>
      <c r="I28" s="6"/>
      <c r="J28" s="34"/>
      <c r="K28" s="57" t="s">
        <v>77</v>
      </c>
      <c r="L28" s="38" t="s">
        <v>102</v>
      </c>
      <c r="M28" s="57" t="s">
        <v>112</v>
      </c>
    </row>
    <row r="29" spans="1:13" s="2" customFormat="1" ht="12" x14ac:dyDescent="0.2">
      <c r="A29" s="14">
        <v>8</v>
      </c>
      <c r="B29" s="28" t="s">
        <v>28</v>
      </c>
      <c r="C29" s="6">
        <v>1</v>
      </c>
      <c r="D29" s="6">
        <v>1</v>
      </c>
      <c r="E29" s="6" t="s">
        <v>230</v>
      </c>
      <c r="F29" s="6">
        <v>6.61</v>
      </c>
      <c r="G29" s="6">
        <f t="shared" si="6"/>
        <v>1169.97</v>
      </c>
      <c r="H29" s="82">
        <f t="shared" si="7"/>
        <v>58.498500000000007</v>
      </c>
      <c r="I29" s="6"/>
      <c r="J29" s="31"/>
      <c r="K29" s="57" t="s">
        <v>77</v>
      </c>
      <c r="L29" s="38" t="s">
        <v>109</v>
      </c>
      <c r="M29" s="57" t="s">
        <v>113</v>
      </c>
    </row>
    <row r="30" spans="1:13" s="2" customFormat="1" ht="12" x14ac:dyDescent="0.2">
      <c r="A30" s="14">
        <v>9</v>
      </c>
      <c r="B30" s="27" t="s">
        <v>6</v>
      </c>
      <c r="C30" s="6">
        <v>1</v>
      </c>
      <c r="D30" s="6">
        <v>1</v>
      </c>
      <c r="E30" s="6" t="s">
        <v>231</v>
      </c>
      <c r="F30" s="6">
        <v>6.64</v>
      </c>
      <c r="G30" s="6">
        <f t="shared" si="6"/>
        <v>1175.28</v>
      </c>
      <c r="H30" s="82">
        <f t="shared" si="7"/>
        <v>58.763999999999996</v>
      </c>
      <c r="I30" s="6"/>
      <c r="J30" s="37"/>
      <c r="K30" s="57" t="s">
        <v>77</v>
      </c>
      <c r="L30" s="38" t="s">
        <v>109</v>
      </c>
      <c r="M30" s="57" t="s">
        <v>114</v>
      </c>
    </row>
    <row r="31" spans="1:13" s="2" customFormat="1" ht="14.25" customHeight="1" x14ac:dyDescent="0.2">
      <c r="A31" s="15">
        <v>10</v>
      </c>
      <c r="B31" s="29" t="s">
        <v>6</v>
      </c>
      <c r="C31" s="6">
        <v>1</v>
      </c>
      <c r="D31" s="6">
        <v>1</v>
      </c>
      <c r="E31" s="6" t="s">
        <v>232</v>
      </c>
      <c r="F31" s="6">
        <v>6.26</v>
      </c>
      <c r="G31" s="6">
        <f t="shared" si="6"/>
        <v>1108.02</v>
      </c>
      <c r="H31" s="82">
        <f t="shared" si="7"/>
        <v>55.401000000000003</v>
      </c>
      <c r="I31" s="6"/>
      <c r="J31" s="83" t="s">
        <v>85</v>
      </c>
      <c r="K31" s="57"/>
      <c r="L31" s="38" t="s">
        <v>102</v>
      </c>
      <c r="M31" s="57" t="s">
        <v>121</v>
      </c>
    </row>
    <row r="32" spans="1:13" x14ac:dyDescent="0.2">
      <c r="A32" s="12">
        <v>11</v>
      </c>
      <c r="B32" s="29" t="s">
        <v>6</v>
      </c>
      <c r="C32" s="6">
        <v>1</v>
      </c>
      <c r="D32" s="6">
        <v>1</v>
      </c>
      <c r="E32" s="6" t="s">
        <v>233</v>
      </c>
      <c r="F32" s="6">
        <v>5.43</v>
      </c>
      <c r="G32" s="6">
        <f t="shared" si="6"/>
        <v>961.1099999999999</v>
      </c>
      <c r="H32" s="82">
        <f t="shared" si="7"/>
        <v>48.055499999999995</v>
      </c>
      <c r="I32" s="6"/>
      <c r="J32" s="31"/>
      <c r="L32" s="57" t="s">
        <v>104</v>
      </c>
      <c r="M32" s="57" t="s">
        <v>116</v>
      </c>
    </row>
    <row r="33" spans="1:13" x14ac:dyDescent="0.2">
      <c r="A33" s="12">
        <v>12</v>
      </c>
      <c r="B33" s="29" t="s">
        <v>6</v>
      </c>
      <c r="C33" s="6">
        <v>1</v>
      </c>
      <c r="D33" s="6">
        <v>1</v>
      </c>
      <c r="E33" s="6" t="s">
        <v>234</v>
      </c>
      <c r="F33" s="6">
        <v>6.26</v>
      </c>
      <c r="G33" s="6">
        <f t="shared" si="6"/>
        <v>1108.02</v>
      </c>
      <c r="H33" s="82">
        <f t="shared" si="7"/>
        <v>55.401000000000003</v>
      </c>
      <c r="I33" s="6"/>
      <c r="J33" s="31"/>
      <c r="L33" s="57" t="s">
        <v>104</v>
      </c>
      <c r="M33" s="57" t="s">
        <v>117</v>
      </c>
    </row>
    <row r="34" spans="1:13" x14ac:dyDescent="0.2">
      <c r="A34" s="12">
        <v>13</v>
      </c>
      <c r="B34" s="23" t="s">
        <v>27</v>
      </c>
      <c r="C34" s="6">
        <v>1</v>
      </c>
      <c r="D34" s="6">
        <v>1</v>
      </c>
      <c r="E34" s="6" t="s">
        <v>235</v>
      </c>
      <c r="F34" s="6">
        <v>6</v>
      </c>
      <c r="G34" s="6">
        <f t="shared" si="6"/>
        <v>1062</v>
      </c>
      <c r="H34" s="82">
        <v>74.34</v>
      </c>
      <c r="I34" s="6"/>
      <c r="J34" s="31"/>
      <c r="L34" s="57" t="s">
        <v>104</v>
      </c>
      <c r="M34" s="57" t="s">
        <v>118</v>
      </c>
    </row>
    <row r="35" spans="1:13" ht="12" customHeight="1" x14ac:dyDescent="0.2">
      <c r="A35" s="16">
        <v>14</v>
      </c>
      <c r="B35" s="30" t="s">
        <v>6</v>
      </c>
      <c r="C35" s="6">
        <v>1</v>
      </c>
      <c r="D35" s="6">
        <v>1</v>
      </c>
      <c r="E35" s="6" t="s">
        <v>236</v>
      </c>
      <c r="F35" s="6">
        <v>5.44</v>
      </c>
      <c r="G35" s="6">
        <f t="shared" si="6"/>
        <v>962.88000000000011</v>
      </c>
      <c r="H35" s="82">
        <f t="shared" si="7"/>
        <v>48.144000000000005</v>
      </c>
      <c r="I35" s="6"/>
      <c r="J35" s="31"/>
      <c r="L35" s="57" t="s">
        <v>104</v>
      </c>
      <c r="M35" s="57" t="s">
        <v>119</v>
      </c>
    </row>
    <row r="36" spans="1:13" ht="12" customHeight="1" x14ac:dyDescent="0.2">
      <c r="A36" s="12">
        <v>15</v>
      </c>
      <c r="B36" s="18" t="s">
        <v>6</v>
      </c>
      <c r="C36" s="6">
        <v>1</v>
      </c>
      <c r="D36" s="6">
        <v>1</v>
      </c>
      <c r="E36" s="6" t="s">
        <v>237</v>
      </c>
      <c r="F36" s="6">
        <v>6.34</v>
      </c>
      <c r="G36" s="6">
        <f t="shared" si="6"/>
        <v>1122.18</v>
      </c>
      <c r="H36" s="82">
        <f t="shared" si="7"/>
        <v>56.109000000000009</v>
      </c>
      <c r="I36" s="6"/>
      <c r="J36" s="31"/>
      <c r="L36" s="57" t="s">
        <v>104</v>
      </c>
      <c r="M36" s="57" t="s">
        <v>120</v>
      </c>
    </row>
    <row r="37" spans="1:13" x14ac:dyDescent="0.2">
      <c r="A37" s="12">
        <v>16</v>
      </c>
      <c r="B37" s="29" t="s">
        <v>27</v>
      </c>
      <c r="C37" s="6">
        <v>1</v>
      </c>
      <c r="D37" s="6">
        <v>1</v>
      </c>
      <c r="E37" s="6" t="s">
        <v>238</v>
      </c>
      <c r="F37" s="6">
        <v>5.43</v>
      </c>
      <c r="G37" s="6">
        <f t="shared" si="6"/>
        <v>961.1099999999999</v>
      </c>
      <c r="H37" s="82"/>
      <c r="I37" s="6"/>
      <c r="J37" s="31"/>
      <c r="L37" s="57" t="s">
        <v>104</v>
      </c>
      <c r="M37" s="57" t="s">
        <v>115</v>
      </c>
    </row>
    <row r="38" spans="1:13" x14ac:dyDescent="0.2">
      <c r="A38" s="12">
        <v>17</v>
      </c>
      <c r="B38" s="29" t="s">
        <v>6</v>
      </c>
      <c r="C38" s="6">
        <v>1</v>
      </c>
      <c r="D38" s="6">
        <v>1</v>
      </c>
      <c r="E38" s="6" t="s">
        <v>239</v>
      </c>
      <c r="F38" s="6">
        <v>5.43</v>
      </c>
      <c r="G38" s="6">
        <f t="shared" si="6"/>
        <v>961.1099999999999</v>
      </c>
      <c r="H38" s="82">
        <f t="shared" si="7"/>
        <v>48.055499999999995</v>
      </c>
      <c r="I38" s="6"/>
      <c r="J38" s="31"/>
      <c r="L38" s="57" t="s">
        <v>104</v>
      </c>
      <c r="M38" s="57" t="s">
        <v>122</v>
      </c>
    </row>
    <row r="39" spans="1:13" x14ac:dyDescent="0.2">
      <c r="A39" s="12">
        <v>18</v>
      </c>
      <c r="B39" s="29" t="s">
        <v>6</v>
      </c>
      <c r="C39" s="6">
        <v>1</v>
      </c>
      <c r="D39" s="6">
        <v>1</v>
      </c>
      <c r="E39" s="6" t="s">
        <v>240</v>
      </c>
      <c r="F39" s="6">
        <v>5.29</v>
      </c>
      <c r="G39" s="6">
        <f t="shared" si="6"/>
        <v>936.33</v>
      </c>
      <c r="H39" s="82">
        <f t="shared" si="7"/>
        <v>46.816500000000005</v>
      </c>
      <c r="I39" s="6"/>
      <c r="J39" s="31"/>
      <c r="L39" s="57" t="s">
        <v>104</v>
      </c>
      <c r="M39" s="57" t="s">
        <v>123</v>
      </c>
    </row>
    <row r="40" spans="1:13" s="2" customFormat="1" ht="29.25" customHeight="1" x14ac:dyDescent="0.25">
      <c r="A40" s="20">
        <v>5</v>
      </c>
      <c r="B40" s="88" t="s">
        <v>203</v>
      </c>
      <c r="C40" s="8">
        <v>9</v>
      </c>
      <c r="D40" s="8">
        <v>9</v>
      </c>
      <c r="E40" s="8"/>
      <c r="F40" s="8"/>
      <c r="G40" s="8"/>
      <c r="H40" s="8"/>
      <c r="I40" s="8"/>
      <c r="J40" s="65" t="s">
        <v>89</v>
      </c>
      <c r="K40" s="57"/>
      <c r="L40" s="63" t="s">
        <v>105</v>
      </c>
      <c r="M40" s="57"/>
    </row>
    <row r="41" spans="1:13" s="2" customFormat="1" ht="15.95" customHeight="1" x14ac:dyDescent="0.2">
      <c r="A41" s="68">
        <v>1</v>
      </c>
      <c r="B41" s="26" t="s">
        <v>45</v>
      </c>
      <c r="C41" s="26">
        <v>1</v>
      </c>
      <c r="D41" s="26">
        <v>1</v>
      </c>
      <c r="E41" s="71" t="s">
        <v>200</v>
      </c>
      <c r="F41" s="26"/>
      <c r="G41" s="6">
        <f t="shared" ref="G41:G49" si="8">F41*177</f>
        <v>0</v>
      </c>
      <c r="H41" s="82">
        <f t="shared" ref="H41:H49" si="9">G41*5/100</f>
        <v>0</v>
      </c>
      <c r="I41" s="26"/>
      <c r="J41" s="31" t="s">
        <v>80</v>
      </c>
      <c r="K41" s="59" t="s">
        <v>77</v>
      </c>
      <c r="L41" s="38" t="s">
        <v>102</v>
      </c>
      <c r="M41" s="71" t="s">
        <v>200</v>
      </c>
    </row>
    <row r="42" spans="1:13" s="2" customFormat="1" ht="14.1" customHeight="1" x14ac:dyDescent="0.2">
      <c r="A42" s="12">
        <v>2</v>
      </c>
      <c r="B42" s="29" t="s">
        <v>69</v>
      </c>
      <c r="C42" s="6">
        <v>1</v>
      </c>
      <c r="D42" s="6">
        <v>1</v>
      </c>
      <c r="E42" s="6" t="s">
        <v>241</v>
      </c>
      <c r="F42" s="6">
        <v>7.15</v>
      </c>
      <c r="G42" s="6">
        <f t="shared" si="8"/>
        <v>1265.55</v>
      </c>
      <c r="H42" s="82">
        <v>88.59</v>
      </c>
      <c r="I42" s="6"/>
      <c r="J42" s="31"/>
      <c r="K42" s="57"/>
      <c r="L42" s="57" t="s">
        <v>104</v>
      </c>
      <c r="M42" s="57" t="s">
        <v>201</v>
      </c>
    </row>
    <row r="43" spans="1:13" s="2" customFormat="1" ht="12" x14ac:dyDescent="0.2">
      <c r="A43" s="12">
        <v>3</v>
      </c>
      <c r="B43" s="29" t="s">
        <v>28</v>
      </c>
      <c r="C43" s="6">
        <v>1</v>
      </c>
      <c r="D43" s="6">
        <v>1</v>
      </c>
      <c r="E43" s="6" t="s">
        <v>242</v>
      </c>
      <c r="F43" s="6">
        <v>6.66</v>
      </c>
      <c r="G43" s="6">
        <f t="shared" si="8"/>
        <v>1178.82</v>
      </c>
      <c r="H43" s="82">
        <f t="shared" si="9"/>
        <v>58.940999999999995</v>
      </c>
      <c r="I43" s="6"/>
      <c r="J43" s="37"/>
      <c r="K43" s="57"/>
      <c r="L43" s="57" t="s">
        <v>104</v>
      </c>
      <c r="M43" s="57" t="s">
        <v>125</v>
      </c>
    </row>
    <row r="44" spans="1:13" s="2" customFormat="1" ht="12" x14ac:dyDescent="0.2">
      <c r="A44" s="12">
        <v>4</v>
      </c>
      <c r="B44" s="29" t="s">
        <v>28</v>
      </c>
      <c r="C44" s="6">
        <v>1</v>
      </c>
      <c r="D44" s="6">
        <v>1</v>
      </c>
      <c r="E44" s="6" t="s">
        <v>243</v>
      </c>
      <c r="F44" s="6">
        <v>6.66</v>
      </c>
      <c r="G44" s="6">
        <f t="shared" si="8"/>
        <v>1178.82</v>
      </c>
      <c r="H44" s="82">
        <f t="shared" si="9"/>
        <v>58.940999999999995</v>
      </c>
      <c r="I44" s="6"/>
      <c r="J44" s="31"/>
      <c r="K44" s="57"/>
      <c r="L44" s="57" t="s">
        <v>104</v>
      </c>
      <c r="M44" s="57" t="s">
        <v>126</v>
      </c>
    </row>
    <row r="45" spans="1:13" s="2" customFormat="1" ht="12.95" customHeight="1" x14ac:dyDescent="0.2">
      <c r="A45" s="68">
        <v>5</v>
      </c>
      <c r="B45" s="18" t="s">
        <v>6</v>
      </c>
      <c r="C45" s="6">
        <v>1</v>
      </c>
      <c r="D45" s="6">
        <v>1</v>
      </c>
      <c r="E45" s="84" t="s">
        <v>200</v>
      </c>
      <c r="F45" s="6"/>
      <c r="G45" s="6">
        <f t="shared" si="8"/>
        <v>0</v>
      </c>
      <c r="H45" s="82">
        <f t="shared" si="9"/>
        <v>0</v>
      </c>
      <c r="I45" s="6"/>
      <c r="J45" s="35"/>
      <c r="K45" s="38"/>
      <c r="L45" s="57" t="s">
        <v>104</v>
      </c>
      <c r="M45" s="71" t="s">
        <v>200</v>
      </c>
    </row>
    <row r="46" spans="1:13" s="2" customFormat="1" ht="15" customHeight="1" x14ac:dyDescent="0.2">
      <c r="A46" s="68">
        <v>6</v>
      </c>
      <c r="B46" s="18" t="s">
        <v>64</v>
      </c>
      <c r="C46" s="46">
        <v>1</v>
      </c>
      <c r="D46" s="87">
        <v>1</v>
      </c>
      <c r="E46" s="84" t="s">
        <v>200</v>
      </c>
      <c r="F46" s="46"/>
      <c r="G46" s="6">
        <f t="shared" si="8"/>
        <v>0</v>
      </c>
      <c r="H46" s="82">
        <f t="shared" si="9"/>
        <v>0</v>
      </c>
      <c r="I46" s="46"/>
      <c r="J46" s="86" t="s">
        <v>204</v>
      </c>
      <c r="K46" s="59" t="s">
        <v>77</v>
      </c>
      <c r="L46" s="57" t="s">
        <v>103</v>
      </c>
      <c r="M46" s="71" t="s">
        <v>200</v>
      </c>
    </row>
    <row r="47" spans="1:13" s="2" customFormat="1" ht="15.75" customHeight="1" x14ac:dyDescent="0.2">
      <c r="A47" s="68">
        <v>7</v>
      </c>
      <c r="B47" s="18" t="s">
        <v>65</v>
      </c>
      <c r="C47" s="6">
        <v>1</v>
      </c>
      <c r="D47" s="6">
        <v>1</v>
      </c>
      <c r="E47" s="84" t="s">
        <v>200</v>
      </c>
      <c r="F47" s="6"/>
      <c r="G47" s="6">
        <f t="shared" si="8"/>
        <v>0</v>
      </c>
      <c r="H47" s="82">
        <f t="shared" si="9"/>
        <v>0</v>
      </c>
      <c r="I47" s="6"/>
      <c r="J47" s="86" t="s">
        <v>46</v>
      </c>
      <c r="K47" s="59" t="s">
        <v>77</v>
      </c>
      <c r="L47" s="57" t="s">
        <v>103</v>
      </c>
      <c r="M47" s="71" t="s">
        <v>200</v>
      </c>
    </row>
    <row r="48" spans="1:13" s="2" customFormat="1" ht="27.75" customHeight="1" x14ac:dyDescent="0.2">
      <c r="A48" s="17">
        <v>8</v>
      </c>
      <c r="B48" s="18" t="s">
        <v>66</v>
      </c>
      <c r="C48" s="6">
        <v>1</v>
      </c>
      <c r="D48" s="6">
        <v>1</v>
      </c>
      <c r="E48" s="6" t="s">
        <v>244</v>
      </c>
      <c r="F48" s="6">
        <v>7.95</v>
      </c>
      <c r="G48" s="6">
        <f t="shared" si="8"/>
        <v>1407.15</v>
      </c>
      <c r="H48" s="82">
        <v>112.57</v>
      </c>
      <c r="I48" s="6"/>
      <c r="J48" s="86" t="s">
        <v>47</v>
      </c>
      <c r="K48" s="59" t="s">
        <v>77</v>
      </c>
      <c r="L48" s="60" t="s">
        <v>129</v>
      </c>
      <c r="M48" s="57" t="s">
        <v>127</v>
      </c>
    </row>
    <row r="49" spans="1:14" s="2" customFormat="1" ht="23.1" customHeight="1" x14ac:dyDescent="0.2">
      <c r="A49" s="17">
        <v>9</v>
      </c>
      <c r="B49" s="44" t="s">
        <v>70</v>
      </c>
      <c r="C49" s="6">
        <v>1</v>
      </c>
      <c r="D49" s="6">
        <v>1</v>
      </c>
      <c r="E49" s="6" t="s">
        <v>245</v>
      </c>
      <c r="F49" s="6">
        <v>5.89</v>
      </c>
      <c r="G49" s="6">
        <f t="shared" si="8"/>
        <v>1042.53</v>
      </c>
      <c r="H49" s="82">
        <f t="shared" si="9"/>
        <v>52.126499999999993</v>
      </c>
      <c r="I49" s="6"/>
      <c r="J49" s="86" t="s">
        <v>86</v>
      </c>
      <c r="K49" s="59" t="s">
        <v>77</v>
      </c>
      <c r="L49" s="60" t="s">
        <v>129</v>
      </c>
      <c r="M49" s="57" t="s">
        <v>128</v>
      </c>
    </row>
    <row r="50" spans="1:14" s="2" customFormat="1" ht="27" customHeight="1" x14ac:dyDescent="0.25">
      <c r="A50" s="20">
        <v>6</v>
      </c>
      <c r="B50" s="88" t="s">
        <v>29</v>
      </c>
      <c r="C50" s="7">
        <v>11</v>
      </c>
      <c r="D50" s="7">
        <v>11</v>
      </c>
      <c r="E50" s="7"/>
      <c r="F50" s="7"/>
      <c r="G50" s="7"/>
      <c r="H50" s="7"/>
      <c r="I50" s="7"/>
      <c r="J50" s="65" t="s">
        <v>90</v>
      </c>
      <c r="K50" s="57"/>
      <c r="L50" s="63" t="s">
        <v>105</v>
      </c>
      <c r="M50" s="57"/>
    </row>
    <row r="51" spans="1:14" s="2" customFormat="1" ht="12" x14ac:dyDescent="0.2">
      <c r="A51" s="12">
        <v>1</v>
      </c>
      <c r="B51" s="23" t="s">
        <v>45</v>
      </c>
      <c r="C51" s="6">
        <v>1</v>
      </c>
      <c r="D51" s="6">
        <v>1</v>
      </c>
      <c r="E51" s="6" t="s">
        <v>246</v>
      </c>
      <c r="F51" s="6">
        <v>9.25</v>
      </c>
      <c r="G51" s="6">
        <f t="shared" ref="G51:G61" si="10">F51*177</f>
        <v>1637.25</v>
      </c>
      <c r="H51" s="82">
        <v>163.72999999999999</v>
      </c>
      <c r="I51" s="6"/>
      <c r="J51" s="31" t="s">
        <v>80</v>
      </c>
      <c r="K51" s="59" t="s">
        <v>77</v>
      </c>
      <c r="L51" s="38" t="s">
        <v>102</v>
      </c>
      <c r="M51" s="57" t="s">
        <v>195</v>
      </c>
    </row>
    <row r="52" spans="1:14" s="2" customFormat="1" ht="22.5" x14ac:dyDescent="0.2">
      <c r="A52" s="17">
        <v>2</v>
      </c>
      <c r="B52" s="26" t="s">
        <v>56</v>
      </c>
      <c r="C52" s="21">
        <v>1</v>
      </c>
      <c r="D52" s="21">
        <v>1</v>
      </c>
      <c r="E52" s="21" t="s">
        <v>247</v>
      </c>
      <c r="F52" s="21">
        <v>6.88</v>
      </c>
      <c r="G52" s="6">
        <f t="shared" si="10"/>
        <v>1217.76</v>
      </c>
      <c r="H52" s="82">
        <v>121.78</v>
      </c>
      <c r="I52" s="21"/>
      <c r="J52" s="34" t="s">
        <v>48</v>
      </c>
      <c r="K52" s="59" t="s">
        <v>77</v>
      </c>
      <c r="L52" s="38" t="s">
        <v>102</v>
      </c>
      <c r="M52" s="57" t="s">
        <v>130</v>
      </c>
    </row>
    <row r="53" spans="1:14" s="2" customFormat="1" ht="21.95" customHeight="1" x14ac:dyDescent="0.2">
      <c r="A53" s="17">
        <v>3</v>
      </c>
      <c r="B53" s="18" t="s">
        <v>57</v>
      </c>
      <c r="C53" s="21">
        <v>1</v>
      </c>
      <c r="D53" s="21">
        <v>1</v>
      </c>
      <c r="E53" s="21" t="s">
        <v>248</v>
      </c>
      <c r="F53" s="21">
        <v>6.85</v>
      </c>
      <c r="G53" s="6">
        <f t="shared" si="10"/>
        <v>1212.45</v>
      </c>
      <c r="H53" s="82">
        <v>84.87</v>
      </c>
      <c r="I53" s="21"/>
      <c r="J53" s="34" t="s">
        <v>38</v>
      </c>
      <c r="K53" s="59" t="s">
        <v>77</v>
      </c>
      <c r="L53" s="38" t="s">
        <v>102</v>
      </c>
      <c r="M53" s="57" t="s">
        <v>131</v>
      </c>
      <c r="N53" s="2" t="s">
        <v>138</v>
      </c>
    </row>
    <row r="54" spans="1:14" s="2" customFormat="1" ht="24.75" customHeight="1" x14ac:dyDescent="0.2">
      <c r="A54" s="22">
        <v>4</v>
      </c>
      <c r="B54" s="26" t="s">
        <v>58</v>
      </c>
      <c r="C54" s="21">
        <v>1</v>
      </c>
      <c r="D54" s="21">
        <v>1</v>
      </c>
      <c r="E54" s="21" t="s">
        <v>249</v>
      </c>
      <c r="F54" s="21">
        <v>6.88</v>
      </c>
      <c r="G54" s="6">
        <f t="shared" si="10"/>
        <v>1217.76</v>
      </c>
      <c r="H54" s="82"/>
      <c r="I54" s="21"/>
      <c r="J54" s="34" t="s">
        <v>95</v>
      </c>
      <c r="K54" s="57"/>
      <c r="L54" s="38" t="s">
        <v>102</v>
      </c>
      <c r="M54" s="57" t="s">
        <v>132</v>
      </c>
    </row>
    <row r="55" spans="1:14" s="2" customFormat="1" ht="12.6" customHeight="1" x14ac:dyDescent="0.2">
      <c r="A55" s="17">
        <v>5</v>
      </c>
      <c r="B55" s="26" t="s">
        <v>57</v>
      </c>
      <c r="C55" s="21">
        <v>1</v>
      </c>
      <c r="D55" s="21">
        <v>1</v>
      </c>
      <c r="E55" s="21" t="s">
        <v>250</v>
      </c>
      <c r="F55" s="21">
        <v>6.88</v>
      </c>
      <c r="G55" s="6">
        <f t="shared" si="10"/>
        <v>1217.76</v>
      </c>
      <c r="H55" s="82"/>
      <c r="I55" s="21"/>
      <c r="J55" s="34"/>
      <c r="K55" s="57" t="s">
        <v>77</v>
      </c>
      <c r="L55" s="38" t="s">
        <v>102</v>
      </c>
      <c r="M55" s="57" t="s">
        <v>133</v>
      </c>
    </row>
    <row r="56" spans="1:14" s="2" customFormat="1" ht="22.5" customHeight="1" x14ac:dyDescent="0.2">
      <c r="A56" s="22">
        <v>6</v>
      </c>
      <c r="B56" s="18" t="s">
        <v>59</v>
      </c>
      <c r="C56" s="21">
        <v>1</v>
      </c>
      <c r="D56" s="21">
        <v>1</v>
      </c>
      <c r="E56" s="21" t="s">
        <v>251</v>
      </c>
      <c r="F56" s="21">
        <v>5.75</v>
      </c>
      <c r="G56" s="6">
        <f t="shared" si="10"/>
        <v>1017.75</v>
      </c>
      <c r="H56" s="82">
        <f t="shared" ref="H56:H61" si="11">G56*5/100</f>
        <v>50.887500000000003</v>
      </c>
      <c r="I56" s="21"/>
      <c r="J56" s="34" t="s">
        <v>87</v>
      </c>
      <c r="K56" s="38"/>
      <c r="L56" s="38" t="s">
        <v>102</v>
      </c>
      <c r="M56" s="66" t="s">
        <v>196</v>
      </c>
    </row>
    <row r="57" spans="1:14" s="2" customFormat="1" ht="24.75" customHeight="1" x14ac:dyDescent="0.2">
      <c r="A57" s="68">
        <v>7</v>
      </c>
      <c r="B57" s="39" t="s">
        <v>75</v>
      </c>
      <c r="C57" s="21">
        <v>1</v>
      </c>
      <c r="D57" s="21">
        <v>1</v>
      </c>
      <c r="E57" s="84" t="s">
        <v>200</v>
      </c>
      <c r="F57" s="21"/>
      <c r="G57" s="6">
        <f t="shared" si="10"/>
        <v>0</v>
      </c>
      <c r="H57" s="82">
        <f t="shared" si="11"/>
        <v>0</v>
      </c>
      <c r="I57" s="21"/>
      <c r="J57" s="34" t="s">
        <v>95</v>
      </c>
      <c r="K57" s="60"/>
      <c r="L57" s="57" t="s">
        <v>103</v>
      </c>
      <c r="M57" s="71" t="s">
        <v>200</v>
      </c>
    </row>
    <row r="58" spans="1:14" s="2" customFormat="1" ht="12" x14ac:dyDescent="0.2">
      <c r="A58" s="22">
        <v>8</v>
      </c>
      <c r="B58" s="18" t="s">
        <v>60</v>
      </c>
      <c r="C58" s="21">
        <v>1</v>
      </c>
      <c r="D58" s="21">
        <v>1</v>
      </c>
      <c r="E58" s="21" t="s">
        <v>252</v>
      </c>
      <c r="F58" s="21">
        <v>6.64</v>
      </c>
      <c r="G58" s="6">
        <f t="shared" si="10"/>
        <v>1175.28</v>
      </c>
      <c r="H58" s="82">
        <f t="shared" si="11"/>
        <v>58.763999999999996</v>
      </c>
      <c r="I58" s="21"/>
      <c r="J58" s="34" t="s">
        <v>88</v>
      </c>
      <c r="K58" s="57"/>
      <c r="L58" s="38" t="s">
        <v>102</v>
      </c>
      <c r="M58" s="57" t="s">
        <v>134</v>
      </c>
    </row>
    <row r="59" spans="1:14" s="2" customFormat="1" ht="24.75" customHeight="1" x14ac:dyDescent="0.2">
      <c r="A59" s="22">
        <v>9</v>
      </c>
      <c r="B59" s="26" t="s">
        <v>62</v>
      </c>
      <c r="C59" s="21">
        <v>1</v>
      </c>
      <c r="D59" s="21">
        <v>1</v>
      </c>
      <c r="E59" s="21" t="s">
        <v>253</v>
      </c>
      <c r="F59" s="21">
        <v>7.25</v>
      </c>
      <c r="G59" s="6">
        <f t="shared" si="10"/>
        <v>1283.25</v>
      </c>
      <c r="H59" s="82">
        <f t="shared" si="11"/>
        <v>64.162499999999994</v>
      </c>
      <c r="I59" s="21"/>
      <c r="J59" s="34" t="s">
        <v>37</v>
      </c>
      <c r="K59" s="57" t="s">
        <v>77</v>
      </c>
      <c r="L59" s="38" t="s">
        <v>102</v>
      </c>
      <c r="M59" s="57" t="s">
        <v>135</v>
      </c>
    </row>
    <row r="60" spans="1:14" s="2" customFormat="1" ht="12" x14ac:dyDescent="0.2">
      <c r="A60" s="22">
        <v>10</v>
      </c>
      <c r="B60" s="26" t="s">
        <v>62</v>
      </c>
      <c r="C60" s="21">
        <v>1</v>
      </c>
      <c r="D60" s="21">
        <v>1</v>
      </c>
      <c r="E60" s="21" t="s">
        <v>254</v>
      </c>
      <c r="F60" s="21">
        <v>6.63</v>
      </c>
      <c r="G60" s="6">
        <f t="shared" si="10"/>
        <v>1173.51</v>
      </c>
      <c r="H60" s="82">
        <f t="shared" si="11"/>
        <v>58.6755</v>
      </c>
      <c r="I60" s="21"/>
      <c r="J60" s="34" t="s">
        <v>74</v>
      </c>
      <c r="K60" s="57"/>
      <c r="L60" s="38" t="s">
        <v>102</v>
      </c>
      <c r="M60" s="57" t="s">
        <v>136</v>
      </c>
    </row>
    <row r="61" spans="1:14" s="2" customFormat="1" ht="21.95" customHeight="1" x14ac:dyDescent="0.2">
      <c r="A61" s="17">
        <v>11</v>
      </c>
      <c r="B61" s="26" t="s">
        <v>61</v>
      </c>
      <c r="C61" s="21">
        <v>1</v>
      </c>
      <c r="D61" s="21">
        <v>1</v>
      </c>
      <c r="E61" s="21" t="s">
        <v>255</v>
      </c>
      <c r="F61" s="21">
        <v>7.25</v>
      </c>
      <c r="G61" s="6">
        <f t="shared" si="10"/>
        <v>1283.25</v>
      </c>
      <c r="H61" s="82">
        <f t="shared" si="11"/>
        <v>64.162499999999994</v>
      </c>
      <c r="I61" s="21"/>
      <c r="J61" s="35" t="s">
        <v>37</v>
      </c>
      <c r="K61" s="61" t="s">
        <v>77</v>
      </c>
      <c r="L61" s="38" t="s">
        <v>102</v>
      </c>
      <c r="M61" s="57" t="s">
        <v>137</v>
      </c>
    </row>
    <row r="62" spans="1:14" s="2" customFormat="1" ht="28.5" customHeight="1" x14ac:dyDescent="0.25">
      <c r="A62" s="20">
        <v>7</v>
      </c>
      <c r="B62" s="88" t="s">
        <v>49</v>
      </c>
      <c r="C62" s="89">
        <v>18</v>
      </c>
      <c r="D62" s="73">
        <v>18</v>
      </c>
      <c r="E62" s="73"/>
      <c r="F62" s="73"/>
      <c r="G62" s="73"/>
      <c r="H62" s="73"/>
      <c r="I62" s="73"/>
      <c r="J62" s="65" t="s">
        <v>91</v>
      </c>
      <c r="K62" s="57"/>
      <c r="L62" s="63" t="s">
        <v>105</v>
      </c>
      <c r="M62" s="57"/>
    </row>
    <row r="63" spans="1:14" s="2" customFormat="1" ht="12" x14ac:dyDescent="0.2">
      <c r="A63" s="12">
        <v>1</v>
      </c>
      <c r="B63" s="23" t="s">
        <v>45</v>
      </c>
      <c r="C63" s="6">
        <v>1</v>
      </c>
      <c r="D63" s="6">
        <v>1</v>
      </c>
      <c r="E63" s="6" t="s">
        <v>256</v>
      </c>
      <c r="F63" s="6">
        <v>9.5500000000000007</v>
      </c>
      <c r="G63" s="6">
        <f t="shared" ref="G63:G80" si="12">F63*177</f>
        <v>1690.3500000000001</v>
      </c>
      <c r="H63" s="82">
        <v>253.55</v>
      </c>
      <c r="I63" s="6"/>
      <c r="J63" s="31" t="s">
        <v>80</v>
      </c>
      <c r="K63" s="59" t="s">
        <v>77</v>
      </c>
      <c r="L63" s="38" t="s">
        <v>102</v>
      </c>
      <c r="M63" s="57" t="s">
        <v>197</v>
      </c>
    </row>
    <row r="64" spans="1:14" s="2" customFormat="1" ht="21.75" customHeight="1" x14ac:dyDescent="0.2">
      <c r="A64" s="17">
        <v>2</v>
      </c>
      <c r="B64" s="18" t="s">
        <v>31</v>
      </c>
      <c r="C64" s="6">
        <v>1</v>
      </c>
      <c r="D64" s="6">
        <v>1</v>
      </c>
      <c r="E64" s="6" t="s">
        <v>257</v>
      </c>
      <c r="F64" s="6">
        <v>9</v>
      </c>
      <c r="G64" s="6">
        <f t="shared" si="12"/>
        <v>1593</v>
      </c>
      <c r="H64" s="82">
        <f t="shared" ref="H64:H80" si="13">G64*5/100</f>
        <v>79.650000000000006</v>
      </c>
      <c r="I64" s="6"/>
      <c r="J64" s="34" t="s">
        <v>39</v>
      </c>
      <c r="K64" s="57" t="s">
        <v>77</v>
      </c>
      <c r="L64" s="60" t="s">
        <v>184</v>
      </c>
      <c r="M64" s="57" t="s">
        <v>139</v>
      </c>
    </row>
    <row r="65" spans="1:13" s="2" customFormat="1" ht="12" x14ac:dyDescent="0.2">
      <c r="A65" s="17">
        <v>3</v>
      </c>
      <c r="B65" s="26" t="s">
        <v>8</v>
      </c>
      <c r="C65" s="6">
        <v>1</v>
      </c>
      <c r="D65" s="6">
        <v>1</v>
      </c>
      <c r="E65" s="6" t="s">
        <v>258</v>
      </c>
      <c r="F65" s="6">
        <v>6.87</v>
      </c>
      <c r="G65" s="6">
        <f t="shared" si="12"/>
        <v>1215.99</v>
      </c>
      <c r="H65" s="82">
        <v>97.28</v>
      </c>
      <c r="I65" s="6"/>
      <c r="J65" s="34" t="s">
        <v>36</v>
      </c>
      <c r="K65" s="57"/>
      <c r="L65" s="38" t="s">
        <v>102</v>
      </c>
      <c r="M65" s="57" t="s">
        <v>140</v>
      </c>
    </row>
    <row r="66" spans="1:13" s="2" customFormat="1" x14ac:dyDescent="0.2">
      <c r="A66" s="36">
        <v>4</v>
      </c>
      <c r="B66" s="18" t="s">
        <v>8</v>
      </c>
      <c r="C66" s="26">
        <v>1</v>
      </c>
      <c r="D66" s="26">
        <v>1</v>
      </c>
      <c r="E66" s="37" t="s">
        <v>205</v>
      </c>
      <c r="F66" s="26"/>
      <c r="G66" s="6">
        <f t="shared" si="12"/>
        <v>0</v>
      </c>
      <c r="H66" s="82">
        <f t="shared" si="13"/>
        <v>0</v>
      </c>
      <c r="I66" s="26"/>
      <c r="J66" s="34" t="s">
        <v>50</v>
      </c>
      <c r="K66" s="57"/>
      <c r="L66" s="38" t="s">
        <v>102</v>
      </c>
      <c r="M66" s="72" t="s">
        <v>205</v>
      </c>
    </row>
    <row r="67" spans="1:13" s="2" customFormat="1" ht="22.5" customHeight="1" x14ac:dyDescent="0.2">
      <c r="A67" s="17">
        <v>5</v>
      </c>
      <c r="B67" s="26" t="s">
        <v>28</v>
      </c>
      <c r="C67" s="6">
        <v>1</v>
      </c>
      <c r="D67" s="6">
        <v>1</v>
      </c>
      <c r="E67" s="6" t="s">
        <v>259</v>
      </c>
      <c r="F67" s="6">
        <v>7.18</v>
      </c>
      <c r="G67" s="6">
        <f t="shared" si="12"/>
        <v>1270.8599999999999</v>
      </c>
      <c r="H67" s="82">
        <v>88.96</v>
      </c>
      <c r="I67" s="6"/>
      <c r="J67" s="34" t="s">
        <v>84</v>
      </c>
      <c r="K67" s="57" t="s">
        <v>77</v>
      </c>
      <c r="L67" s="60" t="s">
        <v>184</v>
      </c>
      <c r="M67" s="57" t="s">
        <v>142</v>
      </c>
    </row>
    <row r="68" spans="1:13" s="2" customFormat="1" ht="12" x14ac:dyDescent="0.2">
      <c r="A68" s="17">
        <v>6</v>
      </c>
      <c r="B68" s="18" t="s">
        <v>63</v>
      </c>
      <c r="C68" s="6">
        <v>1</v>
      </c>
      <c r="D68" s="78">
        <v>1</v>
      </c>
      <c r="E68" s="23" t="s">
        <v>260</v>
      </c>
      <c r="F68" s="78">
        <v>6.87</v>
      </c>
      <c r="G68" s="6">
        <f t="shared" si="12"/>
        <v>1215.99</v>
      </c>
      <c r="H68" s="82">
        <f t="shared" si="13"/>
        <v>60.799499999999995</v>
      </c>
      <c r="I68" s="78"/>
      <c r="K68" s="57"/>
      <c r="L68" s="57" t="s">
        <v>104</v>
      </c>
      <c r="M68" s="57" t="s">
        <v>143</v>
      </c>
    </row>
    <row r="69" spans="1:13" s="2" customFormat="1" ht="12" x14ac:dyDescent="0.2">
      <c r="A69" s="17">
        <v>7</v>
      </c>
      <c r="B69" s="18" t="s">
        <v>28</v>
      </c>
      <c r="C69" s="6">
        <v>1</v>
      </c>
      <c r="D69" s="6">
        <v>1</v>
      </c>
      <c r="E69" s="6" t="s">
        <v>261</v>
      </c>
      <c r="F69" s="6">
        <v>6.87</v>
      </c>
      <c r="G69" s="6">
        <f t="shared" si="12"/>
        <v>1215.99</v>
      </c>
      <c r="H69" s="82">
        <f t="shared" si="13"/>
        <v>60.799499999999995</v>
      </c>
      <c r="I69" s="6"/>
      <c r="J69" s="31"/>
      <c r="K69" s="57"/>
      <c r="L69" s="57" t="s">
        <v>104</v>
      </c>
      <c r="M69" s="57" t="s">
        <v>146</v>
      </c>
    </row>
    <row r="70" spans="1:13" s="2" customFormat="1" ht="12" x14ac:dyDescent="0.2">
      <c r="A70" s="17">
        <v>8</v>
      </c>
      <c r="B70" s="18" t="s">
        <v>7</v>
      </c>
      <c r="C70" s="6">
        <v>1</v>
      </c>
      <c r="D70" s="6">
        <v>1</v>
      </c>
      <c r="E70" s="6" t="s">
        <v>262</v>
      </c>
      <c r="F70" s="6">
        <v>7.68</v>
      </c>
      <c r="G70" s="6">
        <f t="shared" si="12"/>
        <v>1359.36</v>
      </c>
      <c r="H70" s="82">
        <v>108.75</v>
      </c>
      <c r="I70" s="6"/>
      <c r="J70" s="31"/>
      <c r="K70" s="57" t="s">
        <v>77</v>
      </c>
      <c r="L70" s="57" t="s">
        <v>104</v>
      </c>
      <c r="M70" s="57" t="s">
        <v>147</v>
      </c>
    </row>
    <row r="71" spans="1:13" s="2" customFormat="1" ht="22.5" x14ac:dyDescent="0.2">
      <c r="A71" s="22">
        <v>9</v>
      </c>
      <c r="B71" s="18" t="s">
        <v>7</v>
      </c>
      <c r="C71" s="6">
        <v>1</v>
      </c>
      <c r="D71" s="6">
        <v>1</v>
      </c>
      <c r="E71" s="6" t="s">
        <v>263</v>
      </c>
      <c r="F71" s="6">
        <v>6.87</v>
      </c>
      <c r="G71" s="6">
        <f t="shared" si="12"/>
        <v>1215.99</v>
      </c>
      <c r="H71" s="82">
        <f t="shared" si="13"/>
        <v>60.799499999999995</v>
      </c>
      <c r="I71" s="6"/>
      <c r="J71" s="31" t="s">
        <v>92</v>
      </c>
      <c r="K71" s="57" t="s">
        <v>77</v>
      </c>
      <c r="L71" s="60" t="s">
        <v>184</v>
      </c>
      <c r="M71" s="57" t="s">
        <v>148</v>
      </c>
    </row>
    <row r="72" spans="1:13" s="2" customFormat="1" ht="12" x14ac:dyDescent="0.2">
      <c r="A72" s="17">
        <v>10</v>
      </c>
      <c r="B72" s="39" t="s">
        <v>7</v>
      </c>
      <c r="C72" s="6">
        <v>1</v>
      </c>
      <c r="D72" s="6">
        <v>1</v>
      </c>
      <c r="E72" s="6" t="s">
        <v>264</v>
      </c>
      <c r="F72" s="6">
        <v>8.15</v>
      </c>
      <c r="G72" s="6">
        <f t="shared" si="12"/>
        <v>1442.55</v>
      </c>
      <c r="H72" s="82">
        <v>86.55</v>
      </c>
      <c r="I72" s="6"/>
      <c r="J72" s="31"/>
      <c r="K72" s="57" t="s">
        <v>77</v>
      </c>
      <c r="L72" s="57" t="s">
        <v>104</v>
      </c>
      <c r="M72" s="57" t="s">
        <v>149</v>
      </c>
    </row>
    <row r="73" spans="1:13" s="2" customFormat="1" ht="12" x14ac:dyDescent="0.2">
      <c r="A73" s="17">
        <v>11</v>
      </c>
      <c r="B73" s="26" t="s">
        <v>6</v>
      </c>
      <c r="C73" s="6">
        <v>1</v>
      </c>
      <c r="D73" s="6">
        <v>1</v>
      </c>
      <c r="E73" s="6" t="s">
        <v>265</v>
      </c>
      <c r="F73" s="6">
        <v>6.26</v>
      </c>
      <c r="G73" s="6">
        <f t="shared" si="12"/>
        <v>1108.02</v>
      </c>
      <c r="H73" s="82">
        <f t="shared" si="13"/>
        <v>55.401000000000003</v>
      </c>
      <c r="I73" s="6"/>
      <c r="J73" s="31"/>
      <c r="K73" s="57"/>
      <c r="L73" s="57" t="s">
        <v>104</v>
      </c>
      <c r="M73" s="57" t="s">
        <v>150</v>
      </c>
    </row>
    <row r="74" spans="1:13" s="2" customFormat="1" ht="22.5" x14ac:dyDescent="0.2">
      <c r="A74" s="17">
        <v>12</v>
      </c>
      <c r="B74" s="26" t="s">
        <v>32</v>
      </c>
      <c r="C74" s="6">
        <v>1</v>
      </c>
      <c r="D74" s="6">
        <v>1</v>
      </c>
      <c r="E74" s="6" t="s">
        <v>267</v>
      </c>
      <c r="F74" s="6">
        <v>6.04</v>
      </c>
      <c r="G74" s="6">
        <f t="shared" si="12"/>
        <v>1069.08</v>
      </c>
      <c r="H74" s="82">
        <f t="shared" si="13"/>
        <v>53.453999999999994</v>
      </c>
      <c r="I74" s="6"/>
      <c r="J74" s="31" t="s">
        <v>92</v>
      </c>
      <c r="K74" s="57"/>
      <c r="L74" s="60" t="s">
        <v>184</v>
      </c>
      <c r="M74" s="57" t="s">
        <v>151</v>
      </c>
    </row>
    <row r="75" spans="1:13" s="2" customFormat="1" ht="12" x14ac:dyDescent="0.2">
      <c r="A75" s="17">
        <v>13</v>
      </c>
      <c r="B75" s="26" t="s">
        <v>6</v>
      </c>
      <c r="C75" s="6">
        <v>1</v>
      </c>
      <c r="D75" s="6">
        <v>1</v>
      </c>
      <c r="E75" s="6" t="s">
        <v>266</v>
      </c>
      <c r="F75" s="6">
        <v>6.26</v>
      </c>
      <c r="G75" s="6">
        <f t="shared" si="12"/>
        <v>1108.02</v>
      </c>
      <c r="H75" s="82">
        <f t="shared" si="13"/>
        <v>55.401000000000003</v>
      </c>
      <c r="I75" s="6"/>
      <c r="J75" s="31"/>
      <c r="K75" s="57"/>
      <c r="L75" s="57"/>
      <c r="M75" s="57" t="s">
        <v>152</v>
      </c>
    </row>
    <row r="76" spans="1:13" s="2" customFormat="1" ht="22.5" customHeight="1" x14ac:dyDescent="0.2">
      <c r="A76" s="17">
        <v>14</v>
      </c>
      <c r="B76" s="18" t="s">
        <v>30</v>
      </c>
      <c r="C76" s="6">
        <v>1</v>
      </c>
      <c r="D76" s="6">
        <v>1</v>
      </c>
      <c r="E76" s="6" t="s">
        <v>268</v>
      </c>
      <c r="F76" s="6">
        <v>6.26</v>
      </c>
      <c r="G76" s="6">
        <f t="shared" si="12"/>
        <v>1108.02</v>
      </c>
      <c r="H76" s="82">
        <f t="shared" si="13"/>
        <v>55.401000000000003</v>
      </c>
      <c r="I76" s="6"/>
      <c r="J76" s="34" t="s">
        <v>93</v>
      </c>
      <c r="K76" s="57"/>
      <c r="L76" s="60" t="s">
        <v>184</v>
      </c>
      <c r="M76" s="57" t="s">
        <v>145</v>
      </c>
    </row>
    <row r="77" spans="1:13" s="2" customFormat="1" ht="12" x14ac:dyDescent="0.2">
      <c r="A77" s="17">
        <v>15</v>
      </c>
      <c r="B77" s="26" t="s">
        <v>30</v>
      </c>
      <c r="C77" s="6">
        <v>1</v>
      </c>
      <c r="D77" s="6">
        <v>1</v>
      </c>
      <c r="E77" s="6" t="s">
        <v>269</v>
      </c>
      <c r="F77" s="6">
        <v>6.26</v>
      </c>
      <c r="G77" s="6">
        <f t="shared" si="12"/>
        <v>1108.02</v>
      </c>
      <c r="H77" s="82">
        <f t="shared" si="13"/>
        <v>55.401000000000003</v>
      </c>
      <c r="I77" s="6"/>
      <c r="J77" s="34"/>
      <c r="K77" s="57"/>
      <c r="L77" s="57" t="s">
        <v>104</v>
      </c>
      <c r="M77" s="57" t="s">
        <v>144</v>
      </c>
    </row>
    <row r="78" spans="1:13" s="2" customFormat="1" ht="34.5" customHeight="1" x14ac:dyDescent="0.2">
      <c r="A78" s="36">
        <v>16</v>
      </c>
      <c r="B78" s="47" t="s">
        <v>33</v>
      </c>
      <c r="C78" s="26">
        <v>1</v>
      </c>
      <c r="D78" s="26">
        <v>1</v>
      </c>
      <c r="E78" s="26" t="s">
        <v>270</v>
      </c>
      <c r="F78" s="26">
        <v>8.75</v>
      </c>
      <c r="G78" s="6">
        <f t="shared" si="12"/>
        <v>1548.75</v>
      </c>
      <c r="H78" s="82">
        <f t="shared" si="13"/>
        <v>77.4375</v>
      </c>
      <c r="I78" s="26"/>
      <c r="J78" s="34" t="s">
        <v>40</v>
      </c>
      <c r="K78" s="57" t="s">
        <v>77</v>
      </c>
      <c r="L78" s="38" t="s">
        <v>102</v>
      </c>
      <c r="M78" s="57" t="s">
        <v>153</v>
      </c>
    </row>
    <row r="79" spans="1:13" s="2" customFormat="1" ht="23.25" customHeight="1" x14ac:dyDescent="0.2">
      <c r="A79" s="36">
        <v>17</v>
      </c>
      <c r="B79" s="18" t="s">
        <v>34</v>
      </c>
      <c r="C79" s="26">
        <v>1</v>
      </c>
      <c r="D79" s="26">
        <v>1</v>
      </c>
      <c r="E79" s="26" t="s">
        <v>271</v>
      </c>
      <c r="F79" s="26">
        <v>5.31</v>
      </c>
      <c r="G79" s="6">
        <f t="shared" si="12"/>
        <v>939.86999999999989</v>
      </c>
      <c r="H79" s="82">
        <f t="shared" si="13"/>
        <v>46.993499999999997</v>
      </c>
      <c r="I79" s="26"/>
      <c r="J79" s="34" t="s">
        <v>51</v>
      </c>
      <c r="K79" s="57"/>
      <c r="L79" s="60" t="s">
        <v>184</v>
      </c>
      <c r="M79" s="57" t="s">
        <v>154</v>
      </c>
    </row>
    <row r="80" spans="1:13" s="2" customFormat="1" ht="23.25" customHeight="1" x14ac:dyDescent="0.2">
      <c r="A80" s="36">
        <v>18</v>
      </c>
      <c r="B80" s="18" t="s">
        <v>34</v>
      </c>
      <c r="C80" s="26">
        <v>1</v>
      </c>
      <c r="D80" s="26">
        <v>1</v>
      </c>
      <c r="E80" s="26" t="s">
        <v>272</v>
      </c>
      <c r="F80" s="26">
        <v>5.53</v>
      </c>
      <c r="G80" s="6">
        <f t="shared" si="12"/>
        <v>978.81000000000006</v>
      </c>
      <c r="H80" s="82">
        <f t="shared" si="13"/>
        <v>48.9405</v>
      </c>
      <c r="I80" s="26"/>
      <c r="J80" s="34" t="s">
        <v>51</v>
      </c>
      <c r="K80" s="57"/>
      <c r="L80" s="60" t="s">
        <v>184</v>
      </c>
      <c r="M80" s="57" t="s">
        <v>155</v>
      </c>
    </row>
    <row r="81" spans="1:13" s="2" customFormat="1" ht="27" customHeight="1" x14ac:dyDescent="0.25">
      <c r="A81" s="20">
        <v>8</v>
      </c>
      <c r="B81" s="88" t="s">
        <v>5</v>
      </c>
      <c r="C81" s="7">
        <v>13</v>
      </c>
      <c r="D81" s="7">
        <v>13</v>
      </c>
      <c r="E81" s="7"/>
      <c r="F81" s="7"/>
      <c r="G81" s="7"/>
      <c r="H81" s="7"/>
      <c r="I81" s="7"/>
      <c r="J81" s="32"/>
      <c r="K81" s="57"/>
      <c r="L81" s="63" t="s">
        <v>105</v>
      </c>
      <c r="M81" s="57"/>
    </row>
    <row r="82" spans="1:13" s="2" customFormat="1" ht="12" x14ac:dyDescent="0.2">
      <c r="A82" s="12">
        <v>1</v>
      </c>
      <c r="B82" s="23" t="s">
        <v>45</v>
      </c>
      <c r="C82" s="6">
        <v>1</v>
      </c>
      <c r="D82" s="6">
        <v>1</v>
      </c>
      <c r="E82" s="6" t="s">
        <v>273</v>
      </c>
      <c r="F82" s="6">
        <v>9.25</v>
      </c>
      <c r="G82" s="6">
        <f t="shared" ref="G82:G94" si="14">F82*177</f>
        <v>1637.25</v>
      </c>
      <c r="H82" s="82">
        <v>163.72999999999999</v>
      </c>
      <c r="I82" s="6"/>
      <c r="J82" s="31" t="s">
        <v>80</v>
      </c>
      <c r="K82" s="59" t="s">
        <v>77</v>
      </c>
      <c r="L82" s="38" t="s">
        <v>102</v>
      </c>
      <c r="M82" s="57" t="s">
        <v>198</v>
      </c>
    </row>
    <row r="83" spans="1:13" s="2" customFormat="1" ht="22.5" x14ac:dyDescent="0.2">
      <c r="A83" s="15">
        <v>2</v>
      </c>
      <c r="B83" s="29" t="s">
        <v>8</v>
      </c>
      <c r="C83" s="6">
        <v>1</v>
      </c>
      <c r="D83" s="6">
        <v>1</v>
      </c>
      <c r="E83" s="6" t="s">
        <v>274</v>
      </c>
      <c r="F83" s="6">
        <v>6.85</v>
      </c>
      <c r="G83" s="6">
        <f t="shared" si="14"/>
        <v>1212.45</v>
      </c>
      <c r="H83" s="82">
        <v>97</v>
      </c>
      <c r="I83" s="6"/>
      <c r="J83" s="34" t="s">
        <v>36</v>
      </c>
      <c r="K83" s="57"/>
      <c r="L83" s="60" t="s">
        <v>184</v>
      </c>
      <c r="M83" s="57" t="s">
        <v>156</v>
      </c>
    </row>
    <row r="84" spans="1:13" s="2" customFormat="1" ht="12" x14ac:dyDescent="0.2">
      <c r="A84" s="70">
        <v>3</v>
      </c>
      <c r="B84" s="29" t="s">
        <v>8</v>
      </c>
      <c r="C84" s="6">
        <v>1</v>
      </c>
      <c r="D84" s="6">
        <v>1</v>
      </c>
      <c r="E84" s="6" t="s">
        <v>275</v>
      </c>
      <c r="F84" s="6">
        <v>6.64</v>
      </c>
      <c r="G84" s="6">
        <f t="shared" si="14"/>
        <v>1175.28</v>
      </c>
      <c r="H84" s="82">
        <f t="shared" ref="H84:H94" si="15">G84*5/100</f>
        <v>58.763999999999996</v>
      </c>
      <c r="I84" s="6"/>
      <c r="J84" s="34" t="s">
        <v>36</v>
      </c>
      <c r="K84" s="57"/>
      <c r="L84" s="38" t="s">
        <v>102</v>
      </c>
      <c r="M84" s="57" t="s">
        <v>141</v>
      </c>
    </row>
    <row r="85" spans="1:13" s="2" customFormat="1" ht="12" x14ac:dyDescent="0.2">
      <c r="A85" s="12">
        <v>4</v>
      </c>
      <c r="B85" s="29" t="s">
        <v>28</v>
      </c>
      <c r="C85" s="6">
        <v>1</v>
      </c>
      <c r="D85" s="6">
        <v>1</v>
      </c>
      <c r="E85" s="6" t="s">
        <v>276</v>
      </c>
      <c r="F85" s="6">
        <v>6.42</v>
      </c>
      <c r="G85" s="6">
        <f t="shared" si="14"/>
        <v>1136.3399999999999</v>
      </c>
      <c r="H85" s="82">
        <f t="shared" si="15"/>
        <v>56.817</v>
      </c>
      <c r="I85" s="6"/>
      <c r="J85" s="34"/>
      <c r="K85" s="57"/>
      <c r="L85" s="57" t="s">
        <v>104</v>
      </c>
      <c r="M85" s="57" t="s">
        <v>157</v>
      </c>
    </row>
    <row r="86" spans="1:13" s="2" customFormat="1" ht="12" x14ac:dyDescent="0.2">
      <c r="A86" s="12">
        <v>5</v>
      </c>
      <c r="B86" s="23" t="s">
        <v>6</v>
      </c>
      <c r="C86" s="6">
        <v>1</v>
      </c>
      <c r="D86" s="6">
        <v>1</v>
      </c>
      <c r="E86" s="6" t="s">
        <v>277</v>
      </c>
      <c r="F86" s="6">
        <v>5.75</v>
      </c>
      <c r="G86" s="6">
        <f t="shared" si="14"/>
        <v>1017.75</v>
      </c>
      <c r="H86" s="82">
        <v>81.42</v>
      </c>
      <c r="I86" s="6"/>
      <c r="J86" s="31"/>
      <c r="K86" s="57" t="s">
        <v>77</v>
      </c>
      <c r="L86" s="57" t="s">
        <v>104</v>
      </c>
      <c r="M86" s="57" t="s">
        <v>158</v>
      </c>
    </row>
    <row r="87" spans="1:13" s="2" customFormat="1" ht="12" x14ac:dyDescent="0.2">
      <c r="A87" s="12">
        <v>6</v>
      </c>
      <c r="B87" s="23" t="s">
        <v>27</v>
      </c>
      <c r="C87" s="6">
        <v>1</v>
      </c>
      <c r="D87" s="6">
        <v>1</v>
      </c>
      <c r="E87" s="6" t="s">
        <v>278</v>
      </c>
      <c r="F87" s="6">
        <v>5.83</v>
      </c>
      <c r="G87" s="6">
        <f t="shared" si="14"/>
        <v>1031.9100000000001</v>
      </c>
      <c r="H87" s="82">
        <f t="shared" si="15"/>
        <v>51.595500000000001</v>
      </c>
      <c r="I87" s="6"/>
      <c r="J87" s="31"/>
      <c r="K87" s="57"/>
      <c r="L87" s="57" t="s">
        <v>104</v>
      </c>
      <c r="M87" s="57" t="s">
        <v>159</v>
      </c>
    </row>
    <row r="88" spans="1:13" s="2" customFormat="1" ht="12" x14ac:dyDescent="0.2">
      <c r="A88" s="12">
        <v>7</v>
      </c>
      <c r="B88" s="23" t="s">
        <v>27</v>
      </c>
      <c r="C88" s="6">
        <v>1</v>
      </c>
      <c r="D88" s="6">
        <v>1</v>
      </c>
      <c r="E88" s="6" t="s">
        <v>279</v>
      </c>
      <c r="F88" s="6">
        <v>5.75</v>
      </c>
      <c r="G88" s="6">
        <f t="shared" si="14"/>
        <v>1017.75</v>
      </c>
      <c r="H88" s="82">
        <f t="shared" si="15"/>
        <v>50.887500000000003</v>
      </c>
      <c r="I88" s="6"/>
      <c r="J88" s="31"/>
      <c r="K88" s="57"/>
      <c r="L88" s="57" t="s">
        <v>104</v>
      </c>
      <c r="M88" s="57" t="s">
        <v>160</v>
      </c>
    </row>
    <row r="89" spans="1:13" s="2" customFormat="1" ht="12" x14ac:dyDescent="0.2">
      <c r="A89" s="12">
        <v>8</v>
      </c>
      <c r="B89" s="23" t="s">
        <v>6</v>
      </c>
      <c r="C89" s="6">
        <v>1</v>
      </c>
      <c r="D89" s="6">
        <v>1</v>
      </c>
      <c r="E89" s="6" t="s">
        <v>280</v>
      </c>
      <c r="F89" s="6">
        <v>5.75</v>
      </c>
      <c r="G89" s="6">
        <f t="shared" si="14"/>
        <v>1017.75</v>
      </c>
      <c r="H89" s="82">
        <v>81.42</v>
      </c>
      <c r="I89" s="6"/>
      <c r="J89" s="31"/>
      <c r="K89" s="57"/>
      <c r="L89" s="57" t="s">
        <v>104</v>
      </c>
      <c r="M89" s="57" t="s">
        <v>161</v>
      </c>
    </row>
    <row r="90" spans="1:13" s="2" customFormat="1" ht="12" x14ac:dyDescent="0.2">
      <c r="A90" s="12">
        <v>9</v>
      </c>
      <c r="B90" s="23" t="s">
        <v>6</v>
      </c>
      <c r="C90" s="6">
        <v>1</v>
      </c>
      <c r="D90" s="6">
        <v>1</v>
      </c>
      <c r="E90" s="6" t="s">
        <v>281</v>
      </c>
      <c r="F90" s="6">
        <v>5.64</v>
      </c>
      <c r="G90" s="6">
        <f t="shared" si="14"/>
        <v>998.28</v>
      </c>
      <c r="H90" s="82">
        <f t="shared" si="15"/>
        <v>49.913999999999994</v>
      </c>
      <c r="I90" s="6"/>
      <c r="J90" s="31"/>
      <c r="K90" s="57"/>
      <c r="L90" s="57" t="s">
        <v>104</v>
      </c>
      <c r="M90" s="57" t="s">
        <v>162</v>
      </c>
    </row>
    <row r="91" spans="1:13" s="2" customFormat="1" ht="12" x14ac:dyDescent="0.2">
      <c r="A91" s="12">
        <v>10</v>
      </c>
      <c r="B91" s="23" t="s">
        <v>27</v>
      </c>
      <c r="C91" s="6">
        <v>1</v>
      </c>
      <c r="D91" s="6">
        <v>1</v>
      </c>
      <c r="E91" s="6" t="s">
        <v>282</v>
      </c>
      <c r="F91" s="6">
        <v>6.85</v>
      </c>
      <c r="G91" s="6">
        <f t="shared" si="14"/>
        <v>1212.45</v>
      </c>
      <c r="H91" s="82">
        <f t="shared" si="15"/>
        <v>60.622500000000002</v>
      </c>
      <c r="I91" s="6"/>
      <c r="J91" s="31"/>
      <c r="K91" s="57"/>
      <c r="L91" s="57" t="s">
        <v>104</v>
      </c>
      <c r="M91" s="57" t="s">
        <v>163</v>
      </c>
    </row>
    <row r="92" spans="1:13" s="2" customFormat="1" ht="12" x14ac:dyDescent="0.2">
      <c r="A92" s="12">
        <v>11</v>
      </c>
      <c r="B92" s="29" t="s">
        <v>6</v>
      </c>
      <c r="C92" s="6">
        <v>1</v>
      </c>
      <c r="D92" s="6">
        <v>1</v>
      </c>
      <c r="E92" s="6" t="s">
        <v>283</v>
      </c>
      <c r="F92" s="6">
        <v>5.59</v>
      </c>
      <c r="G92" s="6">
        <f t="shared" si="14"/>
        <v>989.43</v>
      </c>
      <c r="H92" s="82">
        <f t="shared" si="15"/>
        <v>49.471499999999999</v>
      </c>
      <c r="I92" s="6"/>
      <c r="J92" s="31"/>
      <c r="K92" s="57"/>
      <c r="L92" s="57" t="s">
        <v>104</v>
      </c>
      <c r="M92" s="57" t="s">
        <v>164</v>
      </c>
    </row>
    <row r="93" spans="1:13" s="2" customFormat="1" ht="12" x14ac:dyDescent="0.2">
      <c r="A93" s="12">
        <v>12</v>
      </c>
      <c r="B93" s="23" t="s">
        <v>4</v>
      </c>
      <c r="C93" s="6">
        <v>1</v>
      </c>
      <c r="D93" s="6">
        <v>1</v>
      </c>
      <c r="E93" s="6" t="s">
        <v>284</v>
      </c>
      <c r="F93" s="6">
        <v>6.85</v>
      </c>
      <c r="G93" s="6">
        <f t="shared" si="14"/>
        <v>1212.45</v>
      </c>
      <c r="H93" s="82">
        <f t="shared" si="15"/>
        <v>60.622500000000002</v>
      </c>
      <c r="I93" s="6"/>
      <c r="J93" s="31"/>
      <c r="K93" s="57"/>
      <c r="L93" s="57" t="s">
        <v>104</v>
      </c>
      <c r="M93" s="57" t="s">
        <v>165</v>
      </c>
    </row>
    <row r="94" spans="1:13" s="2" customFormat="1" ht="12" x14ac:dyDescent="0.2">
      <c r="A94" s="12">
        <v>13</v>
      </c>
      <c r="B94" s="23" t="s">
        <v>4</v>
      </c>
      <c r="C94" s="6">
        <v>1</v>
      </c>
      <c r="D94" s="6">
        <v>1</v>
      </c>
      <c r="E94" s="6" t="s">
        <v>285</v>
      </c>
      <c r="F94" s="6">
        <v>5.75</v>
      </c>
      <c r="G94" s="6">
        <f t="shared" si="14"/>
        <v>1017.75</v>
      </c>
      <c r="H94" s="82">
        <f t="shared" si="15"/>
        <v>50.887500000000003</v>
      </c>
      <c r="I94" s="6"/>
      <c r="J94" s="31"/>
      <c r="K94" s="57"/>
      <c r="L94" s="57" t="s">
        <v>104</v>
      </c>
      <c r="M94" s="57" t="s">
        <v>166</v>
      </c>
    </row>
    <row r="95" spans="1:13" s="2" customFormat="1" ht="21.6" customHeight="1" x14ac:dyDescent="0.25">
      <c r="A95" s="20">
        <v>9</v>
      </c>
      <c r="B95" s="25" t="s">
        <v>21</v>
      </c>
      <c r="C95" s="7">
        <f>C96+C97+C98++C99+C101+C102+C104+C105+C106+C107+C108+C109+C110+C111+C112+C113+C114+C115+C103+C100</f>
        <v>20</v>
      </c>
      <c r="D95" s="7">
        <f>D96+D97+D98++D99+D101+D102+D104+D105+D106+D107+D108+D109+D110+D111+D112+D113+D114+D115+D103+D100</f>
        <v>18.5</v>
      </c>
      <c r="E95" s="7"/>
      <c r="F95" s="7"/>
      <c r="G95" s="7"/>
      <c r="H95" s="7"/>
      <c r="I95" s="7"/>
      <c r="J95" s="65" t="s">
        <v>94</v>
      </c>
      <c r="K95" s="57"/>
      <c r="L95" s="63" t="s">
        <v>105</v>
      </c>
      <c r="M95" s="57"/>
    </row>
    <row r="96" spans="1:13" s="2" customFormat="1" ht="12" x14ac:dyDescent="0.2">
      <c r="A96" s="40">
        <v>1</v>
      </c>
      <c r="B96" s="41" t="s">
        <v>45</v>
      </c>
      <c r="C96" s="19">
        <v>1</v>
      </c>
      <c r="D96" s="19">
        <v>1</v>
      </c>
      <c r="E96" s="19" t="s">
        <v>286</v>
      </c>
      <c r="F96" s="19">
        <v>9.25</v>
      </c>
      <c r="G96" s="6">
        <f t="shared" ref="G96:G115" si="16">F96*177</f>
        <v>1637.25</v>
      </c>
      <c r="H96" s="82">
        <v>163.72999999999999</v>
      </c>
      <c r="I96" s="19"/>
      <c r="J96" s="31" t="s">
        <v>80</v>
      </c>
      <c r="K96" s="59" t="s">
        <v>77</v>
      </c>
      <c r="L96" s="38" t="s">
        <v>102</v>
      </c>
      <c r="M96" s="57" t="s">
        <v>199</v>
      </c>
    </row>
    <row r="97" spans="1:13" s="2" customFormat="1" ht="20.45" customHeight="1" x14ac:dyDescent="0.2">
      <c r="A97" s="42">
        <v>2</v>
      </c>
      <c r="B97" s="39" t="s">
        <v>23</v>
      </c>
      <c r="C97" s="50">
        <v>1</v>
      </c>
      <c r="D97" s="50">
        <v>1</v>
      </c>
      <c r="E97" s="50" t="s">
        <v>287</v>
      </c>
      <c r="F97" s="50">
        <v>8.75</v>
      </c>
      <c r="G97" s="6">
        <f t="shared" si="16"/>
        <v>1548.75</v>
      </c>
      <c r="H97" s="82">
        <f t="shared" ref="H97:H103" si="17">G97*5/100</f>
        <v>77.4375</v>
      </c>
      <c r="I97" s="50"/>
      <c r="J97" s="35" t="s">
        <v>41</v>
      </c>
      <c r="K97" s="57" t="s">
        <v>77</v>
      </c>
      <c r="L97" s="38" t="s">
        <v>102</v>
      </c>
      <c r="M97" s="57" t="s">
        <v>167</v>
      </c>
    </row>
    <row r="98" spans="1:13" s="2" customFormat="1" ht="12" x14ac:dyDescent="0.2">
      <c r="A98" s="40">
        <v>3</v>
      </c>
      <c r="B98" s="41" t="s">
        <v>3</v>
      </c>
      <c r="C98" s="19">
        <v>1</v>
      </c>
      <c r="D98" s="19">
        <v>1</v>
      </c>
      <c r="E98" s="19" t="s">
        <v>288</v>
      </c>
      <c r="F98" s="19">
        <v>7.95</v>
      </c>
      <c r="G98" s="6">
        <f t="shared" si="16"/>
        <v>1407.15</v>
      </c>
      <c r="H98" s="82">
        <f t="shared" si="17"/>
        <v>70.357500000000002</v>
      </c>
      <c r="I98" s="19"/>
      <c r="J98" s="43"/>
      <c r="K98" s="57" t="s">
        <v>77</v>
      </c>
      <c r="L98" s="57" t="s">
        <v>104</v>
      </c>
      <c r="M98" s="57" t="s">
        <v>168</v>
      </c>
    </row>
    <row r="99" spans="1:13" s="2" customFormat="1" ht="12" x14ac:dyDescent="0.2">
      <c r="A99" s="40">
        <v>4</v>
      </c>
      <c r="B99" s="41" t="s">
        <v>2</v>
      </c>
      <c r="C99" s="19">
        <v>1</v>
      </c>
      <c r="D99" s="19">
        <v>1</v>
      </c>
      <c r="E99" s="19" t="s">
        <v>289</v>
      </c>
      <c r="F99" s="19">
        <v>6.85</v>
      </c>
      <c r="G99" s="6">
        <f t="shared" si="16"/>
        <v>1212.45</v>
      </c>
      <c r="H99" s="82">
        <v>121.25</v>
      </c>
      <c r="I99" s="19"/>
      <c r="J99" s="43"/>
      <c r="K99" s="57" t="s">
        <v>77</v>
      </c>
      <c r="L99" s="57"/>
      <c r="M99" s="57" t="s">
        <v>169</v>
      </c>
    </row>
    <row r="100" spans="1:13" s="2" customFormat="1" ht="12" x14ac:dyDescent="0.2">
      <c r="A100" s="40">
        <v>5</v>
      </c>
      <c r="B100" s="41" t="s">
        <v>1</v>
      </c>
      <c r="C100" s="19">
        <v>1</v>
      </c>
      <c r="D100" s="19">
        <v>0.5</v>
      </c>
      <c r="E100" s="19" t="s">
        <v>290</v>
      </c>
      <c r="F100" s="19">
        <v>3</v>
      </c>
      <c r="G100" s="6">
        <f t="shared" si="16"/>
        <v>531</v>
      </c>
      <c r="H100" s="82">
        <f t="shared" si="17"/>
        <v>26.55</v>
      </c>
      <c r="I100" s="19"/>
      <c r="J100" s="43" t="s">
        <v>42</v>
      </c>
      <c r="K100" s="57"/>
      <c r="L100" s="57" t="s">
        <v>104</v>
      </c>
      <c r="M100" s="57" t="s">
        <v>170</v>
      </c>
    </row>
    <row r="101" spans="1:13" s="2" customFormat="1" ht="22.5" x14ac:dyDescent="0.2">
      <c r="A101" s="40">
        <v>6</v>
      </c>
      <c r="B101" s="67" t="s">
        <v>0</v>
      </c>
      <c r="C101" s="19">
        <v>1</v>
      </c>
      <c r="D101" s="19">
        <v>0.5</v>
      </c>
      <c r="E101" s="19" t="s">
        <v>291</v>
      </c>
      <c r="F101" s="19">
        <v>4.6500000000000004</v>
      </c>
      <c r="G101" s="6">
        <f t="shared" si="16"/>
        <v>823.05000000000007</v>
      </c>
      <c r="H101" s="82"/>
      <c r="I101" s="19"/>
      <c r="J101" s="43" t="s">
        <v>42</v>
      </c>
      <c r="K101" s="57"/>
      <c r="L101" s="57"/>
      <c r="M101" s="57" t="s">
        <v>171</v>
      </c>
    </row>
    <row r="102" spans="1:13" s="2" customFormat="1" ht="12" x14ac:dyDescent="0.2">
      <c r="A102" s="12">
        <v>7</v>
      </c>
      <c r="B102" s="23" t="s">
        <v>67</v>
      </c>
      <c r="C102" s="19">
        <v>1</v>
      </c>
      <c r="D102" s="19">
        <v>1</v>
      </c>
      <c r="E102" s="19" t="s">
        <v>292</v>
      </c>
      <c r="F102" s="19">
        <v>4.6500000000000004</v>
      </c>
      <c r="G102" s="6">
        <f t="shared" si="16"/>
        <v>823.05000000000007</v>
      </c>
      <c r="H102" s="82">
        <f t="shared" si="17"/>
        <v>41.152500000000003</v>
      </c>
      <c r="I102" s="19"/>
      <c r="J102" s="34"/>
      <c r="K102" s="57"/>
      <c r="L102" s="57" t="s">
        <v>104</v>
      </c>
      <c r="M102" s="57" t="s">
        <v>172</v>
      </c>
    </row>
    <row r="103" spans="1:13" s="2" customFormat="1" ht="21.75" customHeight="1" x14ac:dyDescent="0.2">
      <c r="A103" s="68">
        <v>8</v>
      </c>
      <c r="B103" s="26" t="s">
        <v>22</v>
      </c>
      <c r="C103" s="51">
        <v>1</v>
      </c>
      <c r="D103" s="51">
        <v>1</v>
      </c>
      <c r="E103" s="84" t="s">
        <v>200</v>
      </c>
      <c r="F103" s="51"/>
      <c r="G103" s="6">
        <f t="shared" si="16"/>
        <v>0</v>
      </c>
      <c r="H103" s="82">
        <f t="shared" si="17"/>
        <v>0</v>
      </c>
      <c r="I103" s="51"/>
      <c r="J103" s="34" t="s">
        <v>76</v>
      </c>
      <c r="K103" s="57"/>
      <c r="L103" s="57"/>
      <c r="M103" s="71" t="s">
        <v>200</v>
      </c>
    </row>
    <row r="104" spans="1:13" s="2" customFormat="1" ht="12" x14ac:dyDescent="0.2">
      <c r="A104" s="12">
        <v>9</v>
      </c>
      <c r="B104" s="23" t="s">
        <v>68</v>
      </c>
      <c r="C104" s="19">
        <v>1</v>
      </c>
      <c r="D104" s="19">
        <v>1</v>
      </c>
      <c r="E104" s="19" t="s">
        <v>293</v>
      </c>
      <c r="F104" s="19" t="s">
        <v>294</v>
      </c>
      <c r="G104" s="6">
        <v>642</v>
      </c>
      <c r="H104" s="82">
        <v>0</v>
      </c>
      <c r="I104" s="19"/>
      <c r="J104" s="31"/>
      <c r="K104" s="57"/>
      <c r="L104" s="57" t="s">
        <v>104</v>
      </c>
      <c r="M104" s="57" t="s">
        <v>173</v>
      </c>
    </row>
    <row r="105" spans="1:13" s="2" customFormat="1" ht="12" x14ac:dyDescent="0.2">
      <c r="A105" s="12">
        <v>10</v>
      </c>
      <c r="B105" s="23" t="s">
        <v>71</v>
      </c>
      <c r="C105" s="19">
        <v>1</v>
      </c>
      <c r="D105" s="19">
        <v>1</v>
      </c>
      <c r="E105" s="19" t="s">
        <v>295</v>
      </c>
      <c r="F105" s="19" t="s">
        <v>294</v>
      </c>
      <c r="G105" s="6">
        <v>642</v>
      </c>
      <c r="H105" s="82">
        <v>0</v>
      </c>
      <c r="I105" s="19"/>
      <c r="J105" s="31"/>
      <c r="K105" s="57"/>
      <c r="L105" s="57" t="s">
        <v>104</v>
      </c>
      <c r="M105" s="57" t="s">
        <v>174</v>
      </c>
    </row>
    <row r="106" spans="1:13" s="2" customFormat="1" ht="12" x14ac:dyDescent="0.2">
      <c r="A106" s="12">
        <v>11</v>
      </c>
      <c r="B106" s="23" t="s">
        <v>71</v>
      </c>
      <c r="C106" s="19">
        <v>1</v>
      </c>
      <c r="D106" s="19">
        <v>1</v>
      </c>
      <c r="E106" s="19" t="s">
        <v>296</v>
      </c>
      <c r="F106" s="19" t="s">
        <v>294</v>
      </c>
      <c r="G106" s="6">
        <v>642</v>
      </c>
      <c r="H106" s="82"/>
      <c r="I106" s="19"/>
      <c r="J106" s="31"/>
      <c r="K106" s="57"/>
      <c r="L106" s="57" t="s">
        <v>104</v>
      </c>
      <c r="M106" s="57" t="s">
        <v>175</v>
      </c>
    </row>
    <row r="107" spans="1:13" s="2" customFormat="1" ht="12" x14ac:dyDescent="0.2">
      <c r="A107" s="12">
        <v>12</v>
      </c>
      <c r="B107" s="23" t="s">
        <v>71</v>
      </c>
      <c r="C107" s="19">
        <v>1</v>
      </c>
      <c r="D107" s="19">
        <v>1</v>
      </c>
      <c r="E107" s="19" t="s">
        <v>297</v>
      </c>
      <c r="F107" s="19" t="s">
        <v>294</v>
      </c>
      <c r="G107" s="6">
        <v>642</v>
      </c>
      <c r="H107" s="82"/>
      <c r="I107" s="19"/>
      <c r="J107" s="31"/>
      <c r="K107" s="57"/>
      <c r="L107" s="57" t="s">
        <v>104</v>
      </c>
      <c r="M107" s="57" t="s">
        <v>176</v>
      </c>
    </row>
    <row r="108" spans="1:13" s="2" customFormat="1" ht="12" x14ac:dyDescent="0.2">
      <c r="A108" s="12">
        <v>13</v>
      </c>
      <c r="B108" s="23" t="s">
        <v>68</v>
      </c>
      <c r="C108" s="19">
        <v>1</v>
      </c>
      <c r="D108" s="19">
        <v>1</v>
      </c>
      <c r="E108" s="19" t="s">
        <v>298</v>
      </c>
      <c r="F108" s="19" t="s">
        <v>294</v>
      </c>
      <c r="G108" s="6">
        <v>642</v>
      </c>
      <c r="H108" s="82"/>
      <c r="I108" s="19"/>
      <c r="J108" s="31"/>
      <c r="K108" s="57"/>
      <c r="L108" s="57" t="s">
        <v>104</v>
      </c>
      <c r="M108" s="57" t="s">
        <v>177</v>
      </c>
    </row>
    <row r="109" spans="1:13" s="2" customFormat="1" ht="12" x14ac:dyDescent="0.2">
      <c r="A109" s="12">
        <v>14</v>
      </c>
      <c r="B109" s="23" t="s">
        <v>68</v>
      </c>
      <c r="C109" s="19">
        <v>1</v>
      </c>
      <c r="D109" s="19">
        <v>1</v>
      </c>
      <c r="E109" s="19" t="s">
        <v>299</v>
      </c>
      <c r="F109" s="19" t="s">
        <v>294</v>
      </c>
      <c r="G109" s="6">
        <v>642</v>
      </c>
      <c r="H109" s="82"/>
      <c r="I109" s="19"/>
      <c r="J109" s="31"/>
      <c r="K109" s="57"/>
      <c r="L109" s="57" t="s">
        <v>104</v>
      </c>
      <c r="M109" s="57" t="s">
        <v>178</v>
      </c>
    </row>
    <row r="110" spans="1:13" s="2" customFormat="1" ht="12" x14ac:dyDescent="0.2">
      <c r="A110" s="12">
        <v>15</v>
      </c>
      <c r="B110" s="23" t="s">
        <v>71</v>
      </c>
      <c r="C110" s="19">
        <v>1</v>
      </c>
      <c r="D110" s="19">
        <v>0.5</v>
      </c>
      <c r="E110" s="19" t="s">
        <v>300</v>
      </c>
      <c r="F110" s="19" t="s">
        <v>294</v>
      </c>
      <c r="G110" s="6">
        <v>321</v>
      </c>
      <c r="H110" s="82"/>
      <c r="I110" s="19"/>
      <c r="J110" s="43" t="s">
        <v>42</v>
      </c>
      <c r="K110" s="57"/>
      <c r="L110" s="57" t="s">
        <v>104</v>
      </c>
      <c r="M110" s="57" t="s">
        <v>179</v>
      </c>
    </row>
    <row r="111" spans="1:13" s="2" customFormat="1" ht="15.6" customHeight="1" x14ac:dyDescent="0.2">
      <c r="A111" s="17">
        <v>16</v>
      </c>
      <c r="B111" s="48" t="s">
        <v>72</v>
      </c>
      <c r="C111" s="19">
        <v>1</v>
      </c>
      <c r="D111" s="19">
        <v>1</v>
      </c>
      <c r="E111" s="19" t="s">
        <v>301</v>
      </c>
      <c r="F111" s="19" t="s">
        <v>294</v>
      </c>
      <c r="G111" s="6">
        <v>642</v>
      </c>
      <c r="H111" s="82"/>
      <c r="I111" s="19">
        <v>250</v>
      </c>
      <c r="J111" s="34" t="s">
        <v>43</v>
      </c>
      <c r="K111" s="57"/>
      <c r="L111" s="38" t="s">
        <v>102</v>
      </c>
      <c r="M111" s="57" t="s">
        <v>180</v>
      </c>
    </row>
    <row r="112" spans="1:13" s="2" customFormat="1" ht="10.5" customHeight="1" x14ac:dyDescent="0.2">
      <c r="A112" s="17">
        <v>17</v>
      </c>
      <c r="B112" s="48" t="s">
        <v>72</v>
      </c>
      <c r="C112" s="19">
        <v>1</v>
      </c>
      <c r="D112" s="19">
        <v>1</v>
      </c>
      <c r="E112" s="19" t="s">
        <v>302</v>
      </c>
      <c r="F112" s="19" t="s">
        <v>294</v>
      </c>
      <c r="G112" s="6">
        <v>642</v>
      </c>
      <c r="H112" s="82"/>
      <c r="I112" s="19">
        <v>250</v>
      </c>
      <c r="J112" s="34" t="s">
        <v>43</v>
      </c>
      <c r="K112" s="57"/>
      <c r="L112" s="38" t="s">
        <v>102</v>
      </c>
      <c r="M112" s="57" t="s">
        <v>181</v>
      </c>
    </row>
    <row r="113" spans="1:13" s="2" customFormat="1" ht="12.95" customHeight="1" x14ac:dyDescent="0.2">
      <c r="A113" s="17">
        <v>18</v>
      </c>
      <c r="B113" s="48" t="s">
        <v>72</v>
      </c>
      <c r="C113" s="19">
        <v>1</v>
      </c>
      <c r="D113" s="19">
        <v>1</v>
      </c>
      <c r="E113" s="19" t="s">
        <v>303</v>
      </c>
      <c r="F113" s="19" t="s">
        <v>294</v>
      </c>
      <c r="G113" s="6">
        <v>642</v>
      </c>
      <c r="H113" s="82"/>
      <c r="I113" s="19">
        <v>250</v>
      </c>
      <c r="J113" s="34" t="s">
        <v>43</v>
      </c>
      <c r="K113" s="57"/>
      <c r="L113" s="38" t="s">
        <v>102</v>
      </c>
      <c r="M113" s="57" t="s">
        <v>182</v>
      </c>
    </row>
    <row r="114" spans="1:13" s="2" customFormat="1" ht="12.6" customHeight="1" x14ac:dyDescent="0.2">
      <c r="A114" s="17">
        <v>19</v>
      </c>
      <c r="B114" s="48" t="s">
        <v>72</v>
      </c>
      <c r="C114" s="19">
        <v>1</v>
      </c>
      <c r="D114" s="19">
        <v>1</v>
      </c>
      <c r="E114" s="19" t="s">
        <v>304</v>
      </c>
      <c r="F114" s="19" t="s">
        <v>294</v>
      </c>
      <c r="G114" s="6">
        <v>642</v>
      </c>
      <c r="H114" s="82"/>
      <c r="I114" s="19">
        <v>250</v>
      </c>
      <c r="J114" s="34" t="s">
        <v>43</v>
      </c>
      <c r="K114" s="57"/>
      <c r="L114" s="38" t="s">
        <v>102</v>
      </c>
      <c r="M114" s="57" t="s">
        <v>183</v>
      </c>
    </row>
    <row r="115" spans="1:13" s="2" customFormat="1" ht="13.5" customHeight="1" thickBot="1" x14ac:dyDescent="0.25">
      <c r="A115" s="68">
        <v>20</v>
      </c>
      <c r="B115" s="49" t="s">
        <v>73</v>
      </c>
      <c r="C115" s="19">
        <v>1</v>
      </c>
      <c r="D115" s="19">
        <v>1</v>
      </c>
      <c r="E115" s="84" t="s">
        <v>200</v>
      </c>
      <c r="F115" s="19"/>
      <c r="G115" s="6">
        <f t="shared" si="16"/>
        <v>0</v>
      </c>
      <c r="H115" s="82"/>
      <c r="I115" s="19"/>
      <c r="J115" s="34" t="s">
        <v>44</v>
      </c>
      <c r="K115" s="57"/>
      <c r="L115" s="38" t="s">
        <v>102</v>
      </c>
      <c r="M115" s="71" t="s">
        <v>200</v>
      </c>
    </row>
    <row r="116" spans="1:13" x14ac:dyDescent="0.2">
      <c r="C116" s="52">
        <f>C4+C10+C13+C21+C40+C50+C62+C81+C95</f>
        <v>103</v>
      </c>
      <c r="D116" s="52">
        <f>D4+D10+D13+D21+D40+D50+D62+D81+D95</f>
        <v>101</v>
      </c>
      <c r="E116" s="52"/>
      <c r="F116" s="52"/>
      <c r="G116" s="52"/>
      <c r="H116" s="52"/>
      <c r="I116" s="52"/>
    </row>
    <row r="117" spans="1:13" x14ac:dyDescent="0.2">
      <c r="C117" s="24"/>
      <c r="D117" s="24"/>
      <c r="E117" s="24"/>
      <c r="F117" s="24"/>
      <c r="G117" s="24"/>
      <c r="H117" s="24"/>
      <c r="I117" s="24"/>
    </row>
    <row r="118" spans="1:13" x14ac:dyDescent="0.2">
      <c r="B118" s="1" t="s">
        <v>15</v>
      </c>
      <c r="C118"/>
      <c r="D118"/>
      <c r="E118"/>
      <c r="F118"/>
      <c r="G118"/>
      <c r="H118"/>
      <c r="I118"/>
    </row>
    <row r="119" spans="1:13" x14ac:dyDescent="0.2">
      <c r="B119" s="1" t="s">
        <v>16</v>
      </c>
      <c r="C119"/>
      <c r="D119"/>
      <c r="E119"/>
      <c r="F119"/>
      <c r="G119"/>
      <c r="H119"/>
      <c r="I119"/>
    </row>
    <row r="120" spans="1:13" x14ac:dyDescent="0.2">
      <c r="B120" s="1" t="s">
        <v>17</v>
      </c>
      <c r="C120"/>
      <c r="D120"/>
      <c r="E120"/>
      <c r="F120"/>
      <c r="G120"/>
      <c r="H120"/>
      <c r="I120"/>
    </row>
    <row r="121" spans="1:13" x14ac:dyDescent="0.2">
      <c r="B121" s="1" t="s">
        <v>18</v>
      </c>
      <c r="C121"/>
      <c r="D121"/>
      <c r="E121"/>
      <c r="F121"/>
      <c r="G121"/>
      <c r="H121"/>
      <c r="I121"/>
    </row>
    <row r="122" spans="1:13" x14ac:dyDescent="0.2">
      <c r="B122" s="1" t="s">
        <v>19</v>
      </c>
      <c r="C122"/>
      <c r="D122"/>
      <c r="E122"/>
      <c r="F122"/>
      <c r="G122"/>
      <c r="H122"/>
      <c r="I122"/>
    </row>
    <row r="123" spans="1:13" x14ac:dyDescent="0.2">
      <c r="B123" s="1" t="s">
        <v>20</v>
      </c>
      <c r="C123"/>
      <c r="D123"/>
      <c r="E123"/>
      <c r="F123"/>
      <c r="G123"/>
      <c r="H123"/>
      <c r="I123"/>
    </row>
    <row r="124" spans="1:13" x14ac:dyDescent="0.2">
      <c r="C124"/>
      <c r="D124"/>
      <c r="E124"/>
      <c r="F124"/>
      <c r="G124"/>
      <c r="H124"/>
      <c r="I124"/>
    </row>
    <row r="125" spans="1:13" x14ac:dyDescent="0.2">
      <c r="C125"/>
      <c r="D125"/>
      <c r="E125"/>
      <c r="F125"/>
      <c r="G125"/>
      <c r="H125"/>
      <c r="I1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2021-06-01</vt:lpstr>
      <vt:lpstr>viešinimas</vt:lpstr>
      <vt:lpstr>kopija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Administratorė</dc:creator>
  <cp:lastModifiedBy>Jūratė</cp:lastModifiedBy>
  <cp:lastPrinted>2022-08-23T13:24:35Z</cp:lastPrinted>
  <dcterms:created xsi:type="dcterms:W3CDTF">2020-11-26T08:28:09Z</dcterms:created>
  <dcterms:modified xsi:type="dcterms:W3CDTF">2022-08-23T13:25:02Z</dcterms:modified>
</cp:coreProperties>
</file>